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10" sheetId="1" r:id="rId1"/>
    <sheet name="Лист1" sheetId="2" r:id="rId2"/>
  </sheets>
  <definedNames>
    <definedName name="_xlnm.Print_Area" localSheetId="0">'прил   10'!$A$1:$O$152</definedName>
    <definedName name="п" localSheetId="0">#REF!</definedName>
    <definedName name="п">#REF!</definedName>
    <definedName name="прил98">#REF!</definedName>
  </definedNames>
  <calcPr fullCalcOnLoad="1"/>
</workbook>
</file>

<file path=xl/sharedStrings.xml><?xml version="1.0" encoding="utf-8"?>
<sst xmlns="http://schemas.openxmlformats.org/spreadsheetml/2006/main" count="742" uniqueCount="159">
  <si>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</si>
  <si>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</si>
  <si>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</si>
  <si>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</si>
  <si>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</si>
  <si>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</si>
  <si>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</si>
  <si>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</si>
  <si>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</si>
  <si>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</si>
  <si>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</si>
  <si>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</si>
  <si>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</si>
  <si>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</si>
  <si>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</si>
  <si>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</si>
  <si>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</si>
  <si>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</si>
  <si>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</si>
  <si>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</si>
  <si>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</si>
  <si>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</si>
  <si>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</si>
  <si>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</si>
  <si>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</si>
  <si>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</si>
  <si>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</si>
  <si>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</si>
  <si>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</si>
  <si>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</si>
  <si>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</si>
  <si>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</si>
  <si>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</si>
  <si>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</si>
  <si>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</si>
  <si>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</si>
  <si>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</si>
  <si>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</si>
  <si>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</si>
  <si>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</si>
  <si>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</si>
  <si>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</si>
  <si>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</si>
  <si>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</si>
  <si>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</si>
  <si>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</si>
  <si>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</si>
  <si>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</si>
  <si>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</si>
  <si>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</si>
  <si>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</si>
  <si>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</si>
  <si>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</si>
  <si>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</si>
  <si>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</si>
  <si>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</si>
  <si>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</si>
  <si>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</si>
  <si>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</si>
  <si>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</si>
  <si>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</si>
  <si>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</si>
  <si>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</si>
  <si>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</si>
  <si>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</si>
  <si>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</si>
  <si>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</si>
  <si>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</si>
  <si>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</si>
  <si>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</si>
  <si>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</si>
  <si>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</si>
  <si>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</si>
  <si>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</si>
  <si>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</si>
  <si>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</si>
  <si>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</si>
  <si>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</si>
  <si>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</si>
  <si>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</si>
  <si>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</si>
  <si>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</si>
  <si>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</si>
  <si>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</si>
  <si>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</si>
  <si>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</si>
  <si>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</si>
  <si>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</si>
  <si>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</si>
  <si>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</si>
  <si>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</si>
  <si>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</si>
  <si>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</si>
  <si>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</si>
  <si>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</si>
  <si>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</si>
  <si>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</si>
  <si>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9900099999</t>
  </si>
  <si>
    <t>0110451180</t>
  </si>
  <si>
    <t>990А001100</t>
  </si>
  <si>
    <t xml:space="preserve">Субвенция на осуществление воинского учета на территориях, где отсутствуют военные комиссариаты </t>
  </si>
  <si>
    <t>(тыс. рублей)</t>
  </si>
  <si>
    <t>0130300001</t>
  </si>
  <si>
    <t>Фонд оплаты труда  государственных (муниципальных) органов</t>
  </si>
  <si>
    <t>Муниципальная программа "Комплексное развитие территории Шашикманского сельского поселения."</t>
  </si>
  <si>
    <t>Муниципальная программа "Комплексное развитие территории Шашикманское сельского поселения."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</si>
  <si>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</si>
  <si>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Подпрограмма "Устойчивое развитие систем жизнеобеспечения  Шашикманского сельского поселения."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</si>
  <si>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поселения."</t>
  </si>
  <si>
    <t>Подпрограмма "Развитие социально-культурной сферы Шашикманского сельского поселения."</t>
  </si>
  <si>
    <t>Развитие культуры   в рамках подпрограммы "Развитие социально-культурной сферы" в муниципальном образовании Шашикманское сельское поселение.</t>
  </si>
  <si>
    <t>Развитие физической культуры и спорта в рамках подпрограммы "Развитие социально-культурной сферы" в муниципальном образовании Шашикманское сельское поселение."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</si>
  <si>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поселение."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</si>
  <si>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</si>
  <si>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</si>
  <si>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010А1S8500</t>
  </si>
  <si>
    <t>Фонд оплаты  труда государственных (муниципальных) органов</t>
  </si>
  <si>
    <t>01303S8500</t>
  </si>
  <si>
    <t>01301S8500</t>
  </si>
  <si>
    <t>Изменения (+/-)</t>
  </si>
  <si>
    <t>Национальная безопасность  и правоохранительная  деятельность</t>
  </si>
  <si>
    <t>09</t>
  </si>
  <si>
    <t>Подпрограмма "Устойчивое  развитие  систем  жизнеобеспечения муниципального образования Шашикманское сельское поселение"</t>
  </si>
  <si>
    <t>Обеспечение безопасности населения</t>
  </si>
  <si>
    <t>0120400000</t>
  </si>
  <si>
    <t>10</t>
  </si>
  <si>
    <t>Муниципальная программа "Комплексное развитие территории Шашикманского сельского поселения"</t>
  </si>
  <si>
    <t>к решению "О бюджете муниципального образования Шашикманское сельское поселение на 2021 год и на плановый период 2022-2023 годов"</t>
  </si>
  <si>
    <t>Ведомственная структура расходов бюджета муниципального образования Шашикманское сельское поселение на 2021 год</t>
  </si>
  <si>
    <t>Национальная экономика</t>
  </si>
  <si>
    <t>111</t>
  </si>
  <si>
    <t>119</t>
  </si>
  <si>
    <t>Фонд оплаты труда учреждений</t>
  </si>
  <si>
    <t>Взносы по обязательному социальному страхованию на выплаты  денежного содержания  и иные выплаты работникам государственных (муниципальных органов)</t>
  </si>
  <si>
    <t>АВЦП" Обеспечение деятельности Администрации МО Шашикманское сельское поселение."</t>
  </si>
  <si>
    <t>АВЦП"Обеспечение  деятельности Администрации МО Шашикманское сельское поселение"Субсидии  на оплату  труда  работникам бюджетной сферы.</t>
  </si>
  <si>
    <t>Развитие молодежной политики в рамках подпрограммы "Развитие социально-культурной сферы"  в муниципальном  образовании Шашикманское сельское поселение.</t>
  </si>
  <si>
    <t>Развитие молодежной политики  в рамках пожпрограммы "Развитие социально-культурной сферы в муниципальном образовании Шашикманское сельское поселение.Субсидии на оплату труда работникам бюджетной сферы</t>
  </si>
  <si>
    <t>Развитие физической культуры  и спорта в рамках  подпрограммы "Развитие социально-культурной сферы" в муниципальном  образовании Шашикманское сельское поселение" Субсидии на оплату труда работникам бюджетной сферы</t>
  </si>
  <si>
    <t>Развитие физической культуры и спорта в рамках подпрограммы "Развитие социально-культурной сферы"в муниципальном образовании Шашикманское сельское поселение"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</si>
  <si>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поселение."Субсидии на оплату труда работникам бюджетной сферы</t>
  </si>
  <si>
    <t>Взносы по обязательномй социальному  страхованию  на выплаты по оплате труда работников  и иные выплаты работникам учреждений</t>
  </si>
  <si>
    <t xml:space="preserve">Фонд оплаты труда учреждений </t>
  </si>
  <si>
    <t>Взносы по обязательному социальному страхованию на выплаты  денежного содержания  и иные выплаты работникам учреждений</t>
  </si>
  <si>
    <t>Итого с изменениями  на 2021 год</t>
  </si>
  <si>
    <t xml:space="preserve">Резервные фонды </t>
  </si>
  <si>
    <t>Гражданская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</si>
  <si>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</si>
  <si>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Молодежная политика </t>
  </si>
  <si>
    <t>Дорожное хозяйство (дорожные фонды)</t>
  </si>
  <si>
    <t>Подпрограмма «Устойчивое развитие систем жизнеобеспечения муниципального образования Шашикманское сельское поселение»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</si>
  <si>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Шашикманское сельское поселение"</t>
  </si>
  <si>
    <t>0120200000</t>
  </si>
  <si>
    <t>Профилактика терроризма и экстремизма в рамках подпрограммы "Устойчивое развитие систем жизнеобеспечения муниципального образования Шашикманское  сельское поселение"</t>
  </si>
  <si>
    <t>14</t>
  </si>
  <si>
    <t>Другие вопросы  в области  национальной безопасности  и правоохранительной деятельности</t>
  </si>
  <si>
    <t>Итого с изменениями на 2021год</t>
  </si>
  <si>
    <t>01302S8500</t>
  </si>
  <si>
    <t>Приложение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</si>
</sst>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b/>
      <sz val="3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Times New Roman"/>
      <family val="1"/>
    </font>
    <font>
      <b/>
      <sz val="4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Times New Roman"/>
      <family val="1"/>
    </font>
    <font>
      <b/>
      <sz val="4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54" applyFont="1" applyFill="1" applyBorder="1" applyAlignment="1">
      <alignment horizontal="left" wrapText="1"/>
      <protection/>
    </xf>
    <xf numFmtId="0" fontId="9" fillId="0" borderId="11" xfId="54" applyFont="1" applyFill="1" applyBorder="1" applyAlignment="1">
      <alignment horizontal="left" wrapText="1"/>
      <protection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justify" wrapText="1"/>
      <protection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justify"/>
      <protection/>
    </xf>
    <xf numFmtId="0" fontId="8" fillId="0" borderId="14" xfId="53" applyFont="1" applyFill="1" applyBorder="1" applyAlignment="1">
      <alignment horizontal="justify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4" xfId="53" applyFont="1" applyFill="1" applyBorder="1" applyAlignment="1">
      <alignment horizontal="justify" wrapText="1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53" applyFont="1" applyFill="1" applyBorder="1" applyAlignment="1">
      <alignment horizontal="justify" vertical="top" wrapText="1"/>
      <protection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0" fontId="10" fillId="0" borderId="10" xfId="54" applyFont="1" applyFill="1" applyBorder="1" applyAlignment="1">
      <alignment horizontal="left" wrapText="1"/>
      <protection/>
    </xf>
    <xf numFmtId="0" fontId="10" fillId="0" borderId="11" xfId="54" applyFont="1" applyFill="1" applyBorder="1" applyAlignment="1">
      <alignment horizontal="left" wrapText="1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0" fontId="7" fillId="0" borderId="14" xfId="53" applyFont="1" applyFill="1" applyBorder="1" applyAlignment="1">
      <alignment horizontal="justify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4" xfId="0" applyFont="1" applyFill="1" applyBorder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9" fillId="0" borderId="15" xfId="0" applyFont="1" applyFill="1" applyBorder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155"/>
  <sheetViews>
    <sheetView tabSelected="1" view="pageBreakPreview" zoomScale="41" zoomScaleNormal="65" zoomScaleSheetLayoutView="41" zoomScalePageLayoutView="0" workbookViewId="0" topLeftCell="D144">
      <selection activeCell="K91" sqref="K91"/>
    </sheetView>
  </sheetViews>
  <sheetFormatPr defaultColWidth="9.00390625" defaultRowHeight="12.75"/>
  <cols>
    <col min="2" max="2" width="25.25390625" style="0" customWidth="1"/>
    <col min="3" max="3" width="255.25390625" style="0" customWidth="1"/>
    <col min="4" max="4" width="50.125" style="0" customWidth="1"/>
    <col min="5" max="5" width="33.625" style="0" customWidth="1"/>
    <col min="6" max="6" width="39.875" style="0" customWidth="1"/>
    <col min="7" max="7" width="75.125" style="0" customWidth="1"/>
    <col min="8" max="8" width="40.875" style="0" customWidth="1"/>
    <col min="9" max="9" width="26.125" style="0" hidden="1" customWidth="1"/>
    <col min="10" max="10" width="73.625" style="0" customWidth="1"/>
    <col min="11" max="11" width="49.25390625" style="0" customWidth="1"/>
    <col min="12" max="12" width="66.375" style="0" customWidth="1"/>
    <col min="15" max="15" width="61.375" style="0" customWidth="1"/>
  </cols>
  <sheetData>
    <row r="1" ht="12.75" customHeight="1"/>
    <row r="2" spans="8:14" ht="45.75" customHeight="1">
      <c r="H2" s="37"/>
      <c r="I2" s="37"/>
      <c r="J2" s="39"/>
      <c r="K2" s="37"/>
      <c r="L2" s="37"/>
      <c r="M2" s="37"/>
      <c r="N2" s="37"/>
    </row>
    <row r="3" spans="2:14" ht="57" customHeight="1">
      <c r="B3" s="2"/>
      <c r="C3" s="2"/>
      <c r="D3" s="2"/>
      <c r="E3" s="3"/>
      <c r="F3" s="3"/>
      <c r="G3" s="3"/>
      <c r="H3" s="67" t="s">
        <v>158</v>
      </c>
      <c r="I3" s="67"/>
      <c r="J3" s="67"/>
      <c r="K3" s="67"/>
      <c r="L3" s="67"/>
      <c r="M3" s="37"/>
      <c r="N3" s="37"/>
    </row>
    <row r="4" spans="2:14" ht="3.75" customHeight="1">
      <c r="B4" s="2"/>
      <c r="C4" s="2"/>
      <c r="D4" s="2"/>
      <c r="E4" s="2"/>
      <c r="F4" s="2"/>
      <c r="G4" s="2"/>
      <c r="H4" s="66"/>
      <c r="I4" s="66"/>
      <c r="J4" s="66"/>
      <c r="K4" s="66"/>
      <c r="L4" s="66"/>
      <c r="M4" s="66"/>
      <c r="N4" s="66"/>
    </row>
    <row r="5" spans="2:14" ht="3.75" customHeight="1">
      <c r="B5" s="2"/>
      <c r="C5" s="2"/>
      <c r="D5" s="2"/>
      <c r="E5" s="2"/>
      <c r="F5" s="2"/>
      <c r="G5" s="2"/>
      <c r="H5" s="40"/>
      <c r="I5" s="40"/>
      <c r="J5" s="40"/>
      <c r="K5" s="40"/>
      <c r="L5" s="40"/>
      <c r="M5" s="40"/>
      <c r="N5" s="40"/>
    </row>
    <row r="6" spans="2:14" ht="383.25" customHeight="1">
      <c r="B6" s="2"/>
      <c r="C6" s="2"/>
      <c r="D6" s="2"/>
      <c r="E6" s="2"/>
      <c r="F6" s="2"/>
      <c r="G6" s="2"/>
      <c r="H6" s="68" t="s">
        <v>127</v>
      </c>
      <c r="I6" s="68"/>
      <c r="J6" s="68"/>
      <c r="K6" s="68"/>
      <c r="L6" s="68"/>
      <c r="M6" s="37"/>
      <c r="N6" s="37"/>
    </row>
    <row r="7" spans="2:13" ht="53.25" customHeight="1">
      <c r="B7" s="64" t="s">
        <v>128</v>
      </c>
      <c r="C7" s="64"/>
      <c r="D7" s="64"/>
      <c r="E7" s="64"/>
      <c r="F7" s="64"/>
      <c r="G7" s="64"/>
      <c r="H7" s="64"/>
      <c r="I7" s="64"/>
      <c r="J7" s="64"/>
      <c r="K7" s="2"/>
      <c r="L7" s="2"/>
      <c r="M7" s="2"/>
    </row>
    <row r="8" spans="2:13" ht="61.5">
      <c r="B8" s="4"/>
      <c r="C8" s="4"/>
      <c r="D8" s="4"/>
      <c r="E8" s="4"/>
      <c r="F8" s="4"/>
      <c r="G8" s="5"/>
      <c r="H8" s="69" t="s">
        <v>101</v>
      </c>
      <c r="I8" s="69"/>
      <c r="J8" s="69"/>
      <c r="K8" s="69"/>
      <c r="L8" s="69"/>
      <c r="M8" s="2"/>
    </row>
    <row r="9" spans="2:13" ht="192.75" customHeight="1">
      <c r="B9" s="6" t="s">
        <v>11</v>
      </c>
      <c r="C9" s="6" t="s">
        <v>12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23</v>
      </c>
      <c r="I9" s="8" t="s">
        <v>88</v>
      </c>
      <c r="J9" s="9" t="s">
        <v>144</v>
      </c>
      <c r="K9" s="60" t="s">
        <v>119</v>
      </c>
      <c r="L9" s="60" t="s">
        <v>156</v>
      </c>
      <c r="M9" s="2"/>
    </row>
    <row r="10" spans="2:13" ht="61.5">
      <c r="B10" s="10">
        <v>1</v>
      </c>
      <c r="C10" s="10">
        <v>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69</v>
      </c>
      <c r="J10" s="10">
        <v>8</v>
      </c>
      <c r="K10" s="61">
        <v>9</v>
      </c>
      <c r="L10" s="61">
        <v>10</v>
      </c>
      <c r="M10" s="2"/>
    </row>
    <row r="11" spans="2:13" ht="61.5" customHeight="1">
      <c r="B11" s="12">
        <v>1</v>
      </c>
      <c r="C11" s="13" t="s">
        <v>26</v>
      </c>
      <c r="D11" s="14" t="s">
        <v>24</v>
      </c>
      <c r="E11" s="14" t="s">
        <v>27</v>
      </c>
      <c r="F11" s="14"/>
      <c r="G11" s="14"/>
      <c r="H11" s="14"/>
      <c r="I11" s="15" t="e">
        <f>I12+I21+I41</f>
        <v>#REF!</v>
      </c>
      <c r="J11" s="15">
        <f>J12+J21+J41</f>
        <v>1924.46</v>
      </c>
      <c r="K11" s="63">
        <f>K12+K21+K41</f>
        <v>0</v>
      </c>
      <c r="L11" s="63">
        <f>L12+L21+L41</f>
        <v>1924.46</v>
      </c>
      <c r="M11" s="2"/>
    </row>
    <row r="12" spans="2:13" ht="122.25" customHeight="1">
      <c r="B12" s="12">
        <f>B11+1</f>
        <v>2</v>
      </c>
      <c r="C12" s="13" t="s">
        <v>47</v>
      </c>
      <c r="D12" s="14" t="s">
        <v>24</v>
      </c>
      <c r="E12" s="14" t="s">
        <v>27</v>
      </c>
      <c r="F12" s="14" t="s">
        <v>28</v>
      </c>
      <c r="G12" s="14"/>
      <c r="H12" s="14"/>
      <c r="I12" s="15">
        <f>I13+I17</f>
        <v>0</v>
      </c>
      <c r="J12" s="15">
        <f>J13+J17</f>
        <v>452.46999999999997</v>
      </c>
      <c r="K12" s="63">
        <f>K17</f>
        <v>0</v>
      </c>
      <c r="L12" s="63">
        <f>L17</f>
        <v>452.46999999999997</v>
      </c>
      <c r="M12" s="2"/>
    </row>
    <row r="13" spans="2:13" ht="37.5" customHeight="1" hidden="1">
      <c r="B13" s="12">
        <f>B12+1</f>
        <v>3</v>
      </c>
      <c r="C13" s="16" t="s">
        <v>46</v>
      </c>
      <c r="D13" s="17" t="s">
        <v>24</v>
      </c>
      <c r="E13" s="17" t="s">
        <v>27</v>
      </c>
      <c r="F13" s="17" t="s">
        <v>28</v>
      </c>
      <c r="G13" s="17" t="s">
        <v>70</v>
      </c>
      <c r="H13" s="17"/>
      <c r="I13" s="18"/>
      <c r="J13" s="18">
        <f>J14</f>
        <v>0</v>
      </c>
      <c r="K13" s="62"/>
      <c r="L13" s="62"/>
      <c r="M13" s="2"/>
    </row>
    <row r="14" spans="2:13" ht="65.25" customHeight="1" hidden="1">
      <c r="B14" s="12">
        <f>B13+1</f>
        <v>4</v>
      </c>
      <c r="C14" s="32" t="s">
        <v>71</v>
      </c>
      <c r="D14" s="17" t="s">
        <v>24</v>
      </c>
      <c r="E14" s="17" t="s">
        <v>27</v>
      </c>
      <c r="F14" s="17" t="s">
        <v>28</v>
      </c>
      <c r="G14" s="17" t="s">
        <v>72</v>
      </c>
      <c r="H14" s="17"/>
      <c r="I14" s="18"/>
      <c r="J14" s="18">
        <f>J15</f>
        <v>0</v>
      </c>
      <c r="K14" s="62"/>
      <c r="L14" s="62"/>
      <c r="M14" s="2"/>
    </row>
    <row r="15" spans="2:13" ht="74.25" customHeight="1" hidden="1">
      <c r="B15" s="12">
        <f>B14+1</f>
        <v>5</v>
      </c>
      <c r="C15" s="19" t="s">
        <v>0</v>
      </c>
      <c r="D15" s="17" t="s">
        <v>24</v>
      </c>
      <c r="E15" s="17" t="s">
        <v>27</v>
      </c>
      <c r="F15" s="17" t="s">
        <v>28</v>
      </c>
      <c r="G15" s="17" t="s">
        <v>73</v>
      </c>
      <c r="H15" s="17"/>
      <c r="I15" s="18"/>
      <c r="J15" s="18">
        <f>J16</f>
        <v>0</v>
      </c>
      <c r="K15" s="62"/>
      <c r="L15" s="62"/>
      <c r="M15" s="2"/>
    </row>
    <row r="16" spans="2:13" ht="77.25" customHeight="1" hidden="1">
      <c r="B16" s="12">
        <f>B15+1</f>
        <v>6</v>
      </c>
      <c r="C16" s="20" t="s">
        <v>45</v>
      </c>
      <c r="D16" s="17" t="s">
        <v>24</v>
      </c>
      <c r="E16" s="17" t="s">
        <v>27</v>
      </c>
      <c r="F16" s="17" t="s">
        <v>28</v>
      </c>
      <c r="G16" s="17" t="s">
        <v>73</v>
      </c>
      <c r="H16" s="17" t="s">
        <v>36</v>
      </c>
      <c r="I16" s="18"/>
      <c r="J16" s="18">
        <v>0</v>
      </c>
      <c r="K16" s="62"/>
      <c r="L16" s="62"/>
      <c r="M16" s="2"/>
    </row>
    <row r="17" spans="2:13" ht="67.5" customHeight="1">
      <c r="B17" s="12">
        <v>3</v>
      </c>
      <c r="C17" s="16" t="s">
        <v>46</v>
      </c>
      <c r="D17" s="17" t="s">
        <v>24</v>
      </c>
      <c r="E17" s="17" t="s">
        <v>27</v>
      </c>
      <c r="F17" s="17" t="s">
        <v>28</v>
      </c>
      <c r="G17" s="17" t="s">
        <v>57</v>
      </c>
      <c r="H17" s="14"/>
      <c r="I17" s="18">
        <f>I18</f>
        <v>0</v>
      </c>
      <c r="J17" s="18">
        <f>J18</f>
        <v>452.46999999999997</v>
      </c>
      <c r="K17" s="62">
        <f>K18</f>
        <v>0</v>
      </c>
      <c r="L17" s="62">
        <f>L18</f>
        <v>452.46999999999997</v>
      </c>
      <c r="M17" s="2"/>
    </row>
    <row r="18" spans="2:13" ht="131.25" customHeight="1">
      <c r="B18" s="12">
        <f aca="true" t="shared" si="0" ref="B18:B29">B17+1</f>
        <v>4</v>
      </c>
      <c r="C18" s="19" t="s">
        <v>0</v>
      </c>
      <c r="D18" s="17" t="s">
        <v>24</v>
      </c>
      <c r="E18" s="17" t="s">
        <v>27</v>
      </c>
      <c r="F18" s="17" t="s">
        <v>28</v>
      </c>
      <c r="G18" s="17" t="s">
        <v>99</v>
      </c>
      <c r="H18" s="17"/>
      <c r="I18" s="18"/>
      <c r="J18" s="18">
        <f>J19+J20</f>
        <v>452.46999999999997</v>
      </c>
      <c r="K18" s="62">
        <f>K19+K20</f>
        <v>0</v>
      </c>
      <c r="L18" s="62">
        <f>J18+K18</f>
        <v>452.46999999999997</v>
      </c>
      <c r="M18" s="2"/>
    </row>
    <row r="19" spans="2:13" ht="125.25" customHeight="1">
      <c r="B19" s="12">
        <f t="shared" si="0"/>
        <v>5</v>
      </c>
      <c r="C19" s="20" t="s">
        <v>45</v>
      </c>
      <c r="D19" s="17" t="s">
        <v>24</v>
      </c>
      <c r="E19" s="17" t="s">
        <v>27</v>
      </c>
      <c r="F19" s="17" t="s">
        <v>28</v>
      </c>
      <c r="G19" s="17" t="s">
        <v>99</v>
      </c>
      <c r="H19" s="17" t="s">
        <v>36</v>
      </c>
      <c r="I19" s="18">
        <v>285</v>
      </c>
      <c r="J19" s="48">
        <v>347.52</v>
      </c>
      <c r="K19" s="62">
        <v>0</v>
      </c>
      <c r="L19" s="62">
        <f>J19+K19</f>
        <v>347.52</v>
      </c>
      <c r="M19" s="2"/>
    </row>
    <row r="20" spans="2:13" ht="195" customHeight="1">
      <c r="B20" s="12">
        <f t="shared" si="0"/>
        <v>6</v>
      </c>
      <c r="C20" s="20" t="s">
        <v>133</v>
      </c>
      <c r="D20" s="17" t="s">
        <v>24</v>
      </c>
      <c r="E20" s="17" t="s">
        <v>27</v>
      </c>
      <c r="F20" s="17" t="s">
        <v>28</v>
      </c>
      <c r="G20" s="17" t="s">
        <v>99</v>
      </c>
      <c r="H20" s="17" t="s">
        <v>65</v>
      </c>
      <c r="I20" s="18">
        <v>86</v>
      </c>
      <c r="J20" s="48">
        <v>104.95</v>
      </c>
      <c r="K20" s="62">
        <v>0</v>
      </c>
      <c r="L20" s="62">
        <f>J20+K20</f>
        <v>104.95</v>
      </c>
      <c r="M20" s="2"/>
    </row>
    <row r="21" spans="2:13" ht="177.75" customHeight="1">
      <c r="B21" s="12">
        <f t="shared" si="0"/>
        <v>7</v>
      </c>
      <c r="C21" s="21" t="s">
        <v>10</v>
      </c>
      <c r="D21" s="14" t="s">
        <v>24</v>
      </c>
      <c r="E21" s="14" t="s">
        <v>27</v>
      </c>
      <c r="F21" s="14" t="s">
        <v>29</v>
      </c>
      <c r="G21" s="14"/>
      <c r="H21" s="14"/>
      <c r="I21" s="15" t="e">
        <f>I22+I30</f>
        <v>#REF!</v>
      </c>
      <c r="J21" s="15">
        <f>J22+J30</f>
        <v>1468.99</v>
      </c>
      <c r="K21" s="63">
        <f>K30</f>
        <v>0</v>
      </c>
      <c r="L21" s="63">
        <f>J21+K21</f>
        <v>1468.99</v>
      </c>
      <c r="M21" s="2"/>
    </row>
    <row r="22" spans="2:13" ht="69.75" customHeight="1" hidden="1">
      <c r="B22" s="12">
        <f t="shared" si="0"/>
        <v>8</v>
      </c>
      <c r="C22" s="22" t="s">
        <v>90</v>
      </c>
      <c r="D22" s="17" t="s">
        <v>24</v>
      </c>
      <c r="E22" s="17" t="s">
        <v>27</v>
      </c>
      <c r="F22" s="17" t="s">
        <v>29</v>
      </c>
      <c r="G22" s="17" t="s">
        <v>74</v>
      </c>
      <c r="H22" s="17"/>
      <c r="I22" s="18">
        <f>I23</f>
        <v>0</v>
      </c>
      <c r="J22" s="18">
        <f>J23</f>
        <v>0</v>
      </c>
      <c r="K22" s="63"/>
      <c r="L22" s="63"/>
      <c r="M22" s="2"/>
    </row>
    <row r="23" spans="2:13" ht="71.25" customHeight="1" hidden="1">
      <c r="B23" s="12">
        <f t="shared" si="0"/>
        <v>9</v>
      </c>
      <c r="C23" s="23" t="s">
        <v>89</v>
      </c>
      <c r="D23" s="17" t="s">
        <v>24</v>
      </c>
      <c r="E23" s="17" t="s">
        <v>27</v>
      </c>
      <c r="F23" s="17" t="s">
        <v>29</v>
      </c>
      <c r="G23" s="24" t="s">
        <v>75</v>
      </c>
      <c r="H23" s="17"/>
      <c r="I23" s="18">
        <f>I24+I25+I26+I27+I28+I29</f>
        <v>0</v>
      </c>
      <c r="J23" s="18">
        <f>J24+J25+J26+J27+J28+J29</f>
        <v>0</v>
      </c>
      <c r="K23" s="63"/>
      <c r="L23" s="63"/>
      <c r="M23" s="2"/>
    </row>
    <row r="24" spans="2:13" ht="85.5" customHeight="1" hidden="1">
      <c r="B24" s="12">
        <f t="shared" si="0"/>
        <v>10</v>
      </c>
      <c r="C24" s="20" t="s">
        <v>45</v>
      </c>
      <c r="D24" s="17" t="s">
        <v>24</v>
      </c>
      <c r="E24" s="17" t="s">
        <v>27</v>
      </c>
      <c r="F24" s="17" t="s">
        <v>29</v>
      </c>
      <c r="G24" s="24" t="s">
        <v>75</v>
      </c>
      <c r="H24" s="17" t="s">
        <v>36</v>
      </c>
      <c r="I24" s="18"/>
      <c r="J24" s="18">
        <v>0</v>
      </c>
      <c r="K24" s="63"/>
      <c r="L24" s="63"/>
      <c r="M24" s="2"/>
    </row>
    <row r="25" spans="2:13" ht="40.5" customHeight="1" hidden="1">
      <c r="B25" s="12">
        <f t="shared" si="0"/>
        <v>11</v>
      </c>
      <c r="C25" s="20" t="s">
        <v>37</v>
      </c>
      <c r="D25" s="17" t="s">
        <v>24</v>
      </c>
      <c r="E25" s="17" t="s">
        <v>27</v>
      </c>
      <c r="F25" s="17" t="s">
        <v>29</v>
      </c>
      <c r="G25" s="24" t="s">
        <v>75</v>
      </c>
      <c r="H25" s="17" t="s">
        <v>76</v>
      </c>
      <c r="I25" s="18"/>
      <c r="J25" s="18">
        <v>0</v>
      </c>
      <c r="K25" s="63"/>
      <c r="L25" s="63"/>
      <c r="M25" s="2"/>
    </row>
    <row r="26" spans="2:13" ht="72.75" customHeight="1" hidden="1">
      <c r="B26" s="12">
        <f t="shared" si="0"/>
        <v>12</v>
      </c>
      <c r="C26" s="20" t="s">
        <v>38</v>
      </c>
      <c r="D26" s="17" t="s">
        <v>24</v>
      </c>
      <c r="E26" s="17" t="s">
        <v>27</v>
      </c>
      <c r="F26" s="17" t="s">
        <v>29</v>
      </c>
      <c r="G26" s="24" t="s">
        <v>75</v>
      </c>
      <c r="H26" s="17" t="s">
        <v>39</v>
      </c>
      <c r="I26" s="18"/>
      <c r="J26" s="18">
        <v>0</v>
      </c>
      <c r="K26" s="63"/>
      <c r="L26" s="63"/>
      <c r="M26" s="2"/>
    </row>
    <row r="27" spans="2:13" ht="88.5" customHeight="1" hidden="1">
      <c r="B27" s="12">
        <f t="shared" si="0"/>
        <v>13</v>
      </c>
      <c r="C27" s="20" t="s">
        <v>1</v>
      </c>
      <c r="D27" s="17" t="s">
        <v>24</v>
      </c>
      <c r="E27" s="17" t="s">
        <v>27</v>
      </c>
      <c r="F27" s="17" t="s">
        <v>29</v>
      </c>
      <c r="G27" s="24" t="s">
        <v>75</v>
      </c>
      <c r="H27" s="17" t="s">
        <v>42</v>
      </c>
      <c r="I27" s="18"/>
      <c r="J27" s="18">
        <v>0</v>
      </c>
      <c r="K27" s="63"/>
      <c r="L27" s="63"/>
      <c r="M27" s="2"/>
    </row>
    <row r="28" spans="2:13" ht="42" customHeight="1" hidden="1">
      <c r="B28" s="12">
        <f t="shared" si="0"/>
        <v>14</v>
      </c>
      <c r="C28" s="20" t="s">
        <v>40</v>
      </c>
      <c r="D28" s="17" t="s">
        <v>24</v>
      </c>
      <c r="E28" s="17" t="s">
        <v>27</v>
      </c>
      <c r="F28" s="17" t="s">
        <v>29</v>
      </c>
      <c r="G28" s="24" t="s">
        <v>75</v>
      </c>
      <c r="H28" s="17">
        <v>851</v>
      </c>
      <c r="I28" s="18"/>
      <c r="J28" s="18">
        <v>0</v>
      </c>
      <c r="K28" s="63"/>
      <c r="L28" s="63"/>
      <c r="M28" s="2"/>
    </row>
    <row r="29" spans="2:13" ht="52.5" customHeight="1" hidden="1">
      <c r="B29" s="12">
        <f t="shared" si="0"/>
        <v>15</v>
      </c>
      <c r="C29" s="20" t="s">
        <v>41</v>
      </c>
      <c r="D29" s="17" t="s">
        <v>24</v>
      </c>
      <c r="E29" s="17" t="s">
        <v>27</v>
      </c>
      <c r="F29" s="17" t="s">
        <v>29</v>
      </c>
      <c r="G29" s="24" t="s">
        <v>75</v>
      </c>
      <c r="H29" s="17">
        <v>852</v>
      </c>
      <c r="I29" s="18"/>
      <c r="J29" s="18">
        <v>0</v>
      </c>
      <c r="K29" s="63"/>
      <c r="L29" s="63"/>
      <c r="M29" s="2"/>
    </row>
    <row r="30" spans="2:13" ht="116.25" customHeight="1">
      <c r="B30" s="12">
        <v>8</v>
      </c>
      <c r="C30" s="52" t="s">
        <v>104</v>
      </c>
      <c r="D30" s="14" t="s">
        <v>24</v>
      </c>
      <c r="E30" s="14" t="s">
        <v>27</v>
      </c>
      <c r="F30" s="14" t="s">
        <v>29</v>
      </c>
      <c r="G30" s="14" t="s">
        <v>52</v>
      </c>
      <c r="H30" s="14"/>
      <c r="I30" s="15" t="e">
        <f>I31</f>
        <v>#REF!</v>
      </c>
      <c r="J30" s="15">
        <f>J31+J39+J40</f>
        <v>1468.99</v>
      </c>
      <c r="K30" s="63">
        <f>K31+K38</f>
        <v>0</v>
      </c>
      <c r="L30" s="63">
        <f>J30+K30</f>
        <v>1468.99</v>
      </c>
      <c r="M30" s="2"/>
    </row>
    <row r="31" spans="2:13" ht="117.75" customHeight="1">
      <c r="B31" s="12">
        <f>B30+1</f>
        <v>9</v>
      </c>
      <c r="C31" s="53" t="s">
        <v>134</v>
      </c>
      <c r="D31" s="14" t="s">
        <v>24</v>
      </c>
      <c r="E31" s="14" t="s">
        <v>27</v>
      </c>
      <c r="F31" s="14" t="s">
        <v>29</v>
      </c>
      <c r="G31" s="54" t="s">
        <v>59</v>
      </c>
      <c r="H31" s="14"/>
      <c r="I31" s="15" t="e">
        <f>I32+I33+I34+#REF!+I35+I36+I37</f>
        <v>#REF!</v>
      </c>
      <c r="J31" s="15">
        <f>J32+J34+J35+J36+J37</f>
        <v>1275.8600000000001</v>
      </c>
      <c r="K31" s="63">
        <f>K32+K34+K35+K36+K37</f>
        <v>0</v>
      </c>
      <c r="L31" s="63">
        <f>J31+K31</f>
        <v>1275.8600000000001</v>
      </c>
      <c r="M31" s="2"/>
    </row>
    <row r="32" spans="2:13" ht="74.25" customHeight="1">
      <c r="B32" s="12">
        <f>B31+1</f>
        <v>10</v>
      </c>
      <c r="C32" s="20" t="s">
        <v>67</v>
      </c>
      <c r="D32" s="17" t="s">
        <v>24</v>
      </c>
      <c r="E32" s="17" t="s">
        <v>27</v>
      </c>
      <c r="F32" s="17" t="s">
        <v>29</v>
      </c>
      <c r="G32" s="24" t="s">
        <v>60</v>
      </c>
      <c r="H32" s="17" t="s">
        <v>36</v>
      </c>
      <c r="I32" s="18"/>
      <c r="J32" s="18">
        <v>811.72</v>
      </c>
      <c r="K32" s="62">
        <v>0</v>
      </c>
      <c r="L32" s="62">
        <f>J32+K32</f>
        <v>811.72</v>
      </c>
      <c r="M32" s="2"/>
    </row>
    <row r="33" spans="2:13" ht="48" customHeight="1" hidden="1">
      <c r="B33" s="12">
        <f>B32+1</f>
        <v>11</v>
      </c>
      <c r="C33" s="20" t="s">
        <v>37</v>
      </c>
      <c r="D33" s="17" t="s">
        <v>24</v>
      </c>
      <c r="E33" s="17" t="s">
        <v>27</v>
      </c>
      <c r="F33" s="17" t="s">
        <v>29</v>
      </c>
      <c r="G33" s="24" t="s">
        <v>61</v>
      </c>
      <c r="H33" s="17" t="s">
        <v>76</v>
      </c>
      <c r="I33" s="18"/>
      <c r="J33" s="18"/>
      <c r="K33" s="62"/>
      <c r="L33" s="62"/>
      <c r="M33" s="2"/>
    </row>
    <row r="34" spans="2:13" ht="177" customHeight="1">
      <c r="B34" s="12">
        <v>11</v>
      </c>
      <c r="C34" s="20" t="str">
        <f>C20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34" s="17" t="s">
        <v>24</v>
      </c>
      <c r="E34" s="17" t="s">
        <v>27</v>
      </c>
      <c r="F34" s="17" t="s">
        <v>29</v>
      </c>
      <c r="G34" s="24" t="s">
        <v>60</v>
      </c>
      <c r="H34" s="17" t="s">
        <v>65</v>
      </c>
      <c r="I34" s="18"/>
      <c r="J34" s="18">
        <v>245.14</v>
      </c>
      <c r="K34" s="62">
        <v>0</v>
      </c>
      <c r="L34" s="62">
        <f aca="true" t="shared" si="1" ref="L34:L40">J34+K34</f>
        <v>245.14</v>
      </c>
      <c r="M34" s="2"/>
    </row>
    <row r="35" spans="2:13" ht="144.75" customHeight="1">
      <c r="B35" s="12">
        <v>12</v>
      </c>
      <c r="C35" s="20" t="s">
        <v>1</v>
      </c>
      <c r="D35" s="17" t="s">
        <v>24</v>
      </c>
      <c r="E35" s="17" t="s">
        <v>27</v>
      </c>
      <c r="F35" s="17" t="s">
        <v>29</v>
      </c>
      <c r="G35" s="24" t="s">
        <v>61</v>
      </c>
      <c r="H35" s="17" t="s">
        <v>42</v>
      </c>
      <c r="I35" s="18"/>
      <c r="J35" s="18">
        <v>219</v>
      </c>
      <c r="K35" s="62">
        <v>0</v>
      </c>
      <c r="L35" s="62">
        <f t="shared" si="1"/>
        <v>219</v>
      </c>
      <c r="M35" s="2"/>
    </row>
    <row r="36" spans="2:13" ht="90" customHeight="1">
      <c r="B36" s="12">
        <f>B35+1</f>
        <v>13</v>
      </c>
      <c r="C36" s="20" t="s">
        <v>40</v>
      </c>
      <c r="D36" s="17" t="s">
        <v>24</v>
      </c>
      <c r="E36" s="17" t="s">
        <v>27</v>
      </c>
      <c r="F36" s="17" t="s">
        <v>29</v>
      </c>
      <c r="G36" s="24" t="s">
        <v>61</v>
      </c>
      <c r="H36" s="17">
        <v>851</v>
      </c>
      <c r="I36" s="18"/>
      <c r="J36" s="18">
        <v>0</v>
      </c>
      <c r="K36" s="62">
        <v>0</v>
      </c>
      <c r="L36" s="62">
        <f t="shared" si="1"/>
        <v>0</v>
      </c>
      <c r="M36" s="2"/>
    </row>
    <row r="37" spans="2:13" ht="90.75" customHeight="1">
      <c r="B37" s="12">
        <f>B36+1</f>
        <v>14</v>
      </c>
      <c r="C37" s="20" t="s">
        <v>41</v>
      </c>
      <c r="D37" s="17" t="s">
        <v>24</v>
      </c>
      <c r="E37" s="17" t="s">
        <v>27</v>
      </c>
      <c r="F37" s="17" t="s">
        <v>29</v>
      </c>
      <c r="G37" s="24" t="s">
        <v>61</v>
      </c>
      <c r="H37" s="17">
        <v>852</v>
      </c>
      <c r="I37" s="18"/>
      <c r="J37" s="18">
        <v>0</v>
      </c>
      <c r="K37" s="62">
        <v>0</v>
      </c>
      <c r="L37" s="62">
        <f t="shared" si="1"/>
        <v>0</v>
      </c>
      <c r="M37" s="2"/>
    </row>
    <row r="38" spans="2:13" ht="175.5" customHeight="1">
      <c r="B38" s="12">
        <v>15</v>
      </c>
      <c r="C38" s="20" t="s">
        <v>135</v>
      </c>
      <c r="D38" s="17" t="s">
        <v>24</v>
      </c>
      <c r="E38" s="17" t="s">
        <v>27</v>
      </c>
      <c r="F38" s="17" t="s">
        <v>29</v>
      </c>
      <c r="G38" s="24" t="s">
        <v>115</v>
      </c>
      <c r="H38" s="17"/>
      <c r="I38" s="18"/>
      <c r="J38" s="18">
        <f>J39+J40</f>
        <v>193.13</v>
      </c>
      <c r="K38" s="62">
        <f>K39+K40</f>
        <v>0</v>
      </c>
      <c r="L38" s="62">
        <f t="shared" si="1"/>
        <v>193.13</v>
      </c>
      <c r="M38" s="2"/>
    </row>
    <row r="39" spans="2:13" ht="90.75" customHeight="1">
      <c r="B39" s="12">
        <v>16</v>
      </c>
      <c r="C39" s="20" t="s">
        <v>113</v>
      </c>
      <c r="D39" s="17" t="s">
        <v>24</v>
      </c>
      <c r="E39" s="17" t="s">
        <v>27</v>
      </c>
      <c r="F39" s="17" t="s">
        <v>29</v>
      </c>
      <c r="G39" s="24" t="s">
        <v>115</v>
      </c>
      <c r="H39" s="17" t="s">
        <v>36</v>
      </c>
      <c r="I39" s="18"/>
      <c r="J39" s="18">
        <v>148.33</v>
      </c>
      <c r="K39" s="62">
        <v>0</v>
      </c>
      <c r="L39" s="62">
        <f t="shared" si="1"/>
        <v>148.33</v>
      </c>
      <c r="M39" s="2"/>
    </row>
    <row r="40" spans="2:13" ht="180" customHeight="1">
      <c r="B40" s="12">
        <v>17</v>
      </c>
      <c r="C40" s="20" t="str">
        <f>C34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40" s="17" t="s">
        <v>24</v>
      </c>
      <c r="E40" s="17" t="s">
        <v>27</v>
      </c>
      <c r="F40" s="17" t="s">
        <v>29</v>
      </c>
      <c r="G40" s="24" t="s">
        <v>115</v>
      </c>
      <c r="H40" s="17" t="s">
        <v>65</v>
      </c>
      <c r="I40" s="18"/>
      <c r="J40" s="18">
        <v>44.8</v>
      </c>
      <c r="K40" s="62">
        <v>0</v>
      </c>
      <c r="L40" s="62">
        <f t="shared" si="1"/>
        <v>44.8</v>
      </c>
      <c r="M40" s="2"/>
    </row>
    <row r="41" spans="2:13" ht="83.25" customHeight="1">
      <c r="B41" s="12">
        <v>18</v>
      </c>
      <c r="C41" s="21" t="s">
        <v>145</v>
      </c>
      <c r="D41" s="14" t="s">
        <v>24</v>
      </c>
      <c r="E41" s="14" t="s">
        <v>27</v>
      </c>
      <c r="F41" s="14"/>
      <c r="G41" s="14"/>
      <c r="H41" s="14"/>
      <c r="I41" s="15">
        <f>I42++I45</f>
        <v>0</v>
      </c>
      <c r="J41" s="15">
        <f>J45</f>
        <v>3</v>
      </c>
      <c r="K41" s="63">
        <f>K45</f>
        <v>0</v>
      </c>
      <c r="L41" s="63">
        <f>L45</f>
        <v>3</v>
      </c>
      <c r="M41" s="2"/>
    </row>
    <row r="42" spans="2:13" ht="41.25" customHeight="1" hidden="1">
      <c r="B42" s="12">
        <f>B41+1</f>
        <v>19</v>
      </c>
      <c r="C42" s="16" t="s">
        <v>46</v>
      </c>
      <c r="D42" s="17" t="s">
        <v>24</v>
      </c>
      <c r="E42" s="17" t="s">
        <v>27</v>
      </c>
      <c r="F42" s="17" t="s">
        <v>34</v>
      </c>
      <c r="G42" s="17" t="s">
        <v>70</v>
      </c>
      <c r="H42" s="17"/>
      <c r="I42" s="18"/>
      <c r="J42" s="18">
        <v>0</v>
      </c>
      <c r="K42" s="62"/>
      <c r="L42" s="62"/>
      <c r="M42" s="2"/>
    </row>
    <row r="43" spans="2:13" ht="42" customHeight="1" hidden="1">
      <c r="B43" s="12">
        <f>B42+1</f>
        <v>20</v>
      </c>
      <c r="C43" s="25" t="s">
        <v>2</v>
      </c>
      <c r="D43" s="17" t="s">
        <v>24</v>
      </c>
      <c r="E43" s="17" t="s">
        <v>27</v>
      </c>
      <c r="F43" s="17" t="s">
        <v>34</v>
      </c>
      <c r="G43" s="17" t="s">
        <v>77</v>
      </c>
      <c r="H43" s="17"/>
      <c r="I43" s="18"/>
      <c r="J43" s="18">
        <v>0</v>
      </c>
      <c r="K43" s="62"/>
      <c r="L43" s="62"/>
      <c r="M43" s="2"/>
    </row>
    <row r="44" spans="2:13" ht="44.25" customHeight="1" hidden="1">
      <c r="B44" s="12">
        <f>B43+1</f>
        <v>21</v>
      </c>
      <c r="C44" s="20" t="s">
        <v>3</v>
      </c>
      <c r="D44" s="17" t="s">
        <v>24</v>
      </c>
      <c r="E44" s="17" t="s">
        <v>27</v>
      </c>
      <c r="F44" s="17" t="s">
        <v>34</v>
      </c>
      <c r="G44" s="17" t="s">
        <v>77</v>
      </c>
      <c r="H44" s="17" t="s">
        <v>4</v>
      </c>
      <c r="I44" s="18"/>
      <c r="J44" s="18">
        <v>0</v>
      </c>
      <c r="K44" s="62"/>
      <c r="L44" s="62"/>
      <c r="M44" s="2"/>
    </row>
    <row r="45" spans="2:13" ht="74.25" customHeight="1">
      <c r="B45" s="12">
        <v>19</v>
      </c>
      <c r="C45" s="16" t="s">
        <v>46</v>
      </c>
      <c r="D45" s="17" t="s">
        <v>24</v>
      </c>
      <c r="E45" s="17" t="s">
        <v>27</v>
      </c>
      <c r="F45" s="17" t="s">
        <v>34</v>
      </c>
      <c r="G45" s="17" t="s">
        <v>57</v>
      </c>
      <c r="H45" s="17"/>
      <c r="I45" s="18">
        <f aca="true" t="shared" si="2" ref="I45:L46">I46</f>
        <v>0</v>
      </c>
      <c r="J45" s="18">
        <f t="shared" si="2"/>
        <v>3</v>
      </c>
      <c r="K45" s="62">
        <f t="shared" si="2"/>
        <v>0</v>
      </c>
      <c r="L45" s="62">
        <f t="shared" si="2"/>
        <v>3</v>
      </c>
      <c r="M45" s="2"/>
    </row>
    <row r="46" spans="2:13" ht="69.75" customHeight="1">
      <c r="B46" s="12">
        <v>20</v>
      </c>
      <c r="C46" s="25" t="s">
        <v>2</v>
      </c>
      <c r="D46" s="17" t="s">
        <v>24</v>
      </c>
      <c r="E46" s="17" t="s">
        <v>27</v>
      </c>
      <c r="F46" s="17" t="s">
        <v>34</v>
      </c>
      <c r="G46" s="17" t="s">
        <v>62</v>
      </c>
      <c r="H46" s="17"/>
      <c r="I46" s="18">
        <f t="shared" si="2"/>
        <v>0</v>
      </c>
      <c r="J46" s="18">
        <f t="shared" si="2"/>
        <v>3</v>
      </c>
      <c r="K46" s="62">
        <f t="shared" si="2"/>
        <v>0</v>
      </c>
      <c r="L46" s="62">
        <f t="shared" si="2"/>
        <v>3</v>
      </c>
      <c r="M46" s="2"/>
    </row>
    <row r="47" spans="2:13" ht="75.75" customHeight="1">
      <c r="B47" s="12">
        <v>21</v>
      </c>
      <c r="C47" s="20" t="s">
        <v>3</v>
      </c>
      <c r="D47" s="17" t="s">
        <v>24</v>
      </c>
      <c r="E47" s="17" t="s">
        <v>27</v>
      </c>
      <c r="F47" s="17" t="s">
        <v>34</v>
      </c>
      <c r="G47" s="17" t="s">
        <v>62</v>
      </c>
      <c r="H47" s="17" t="s">
        <v>4</v>
      </c>
      <c r="I47" s="18"/>
      <c r="J47" s="18">
        <v>3</v>
      </c>
      <c r="K47" s="62">
        <v>0</v>
      </c>
      <c r="L47" s="62">
        <f>J47+K47</f>
        <v>3</v>
      </c>
      <c r="M47" s="2"/>
    </row>
    <row r="48" spans="2:13" ht="66.75" customHeight="1">
      <c r="B48" s="12">
        <v>22</v>
      </c>
      <c r="C48" s="21" t="s">
        <v>68</v>
      </c>
      <c r="D48" s="14" t="s">
        <v>24</v>
      </c>
      <c r="E48" s="14" t="s">
        <v>28</v>
      </c>
      <c r="F48" s="14"/>
      <c r="G48" s="14"/>
      <c r="H48" s="14"/>
      <c r="I48" s="15">
        <f>I49</f>
        <v>0</v>
      </c>
      <c r="J48" s="15">
        <f>J49</f>
        <v>103.19999999999999</v>
      </c>
      <c r="K48" s="63">
        <f>K49</f>
        <v>0</v>
      </c>
      <c r="L48" s="63">
        <f>L49</f>
        <v>103.19999999999999</v>
      </c>
      <c r="M48" s="2"/>
    </row>
    <row r="49" spans="2:13" ht="121.5" customHeight="1">
      <c r="B49" s="12">
        <v>23</v>
      </c>
      <c r="C49" s="55" t="s">
        <v>105</v>
      </c>
      <c r="D49" s="14" t="s">
        <v>24</v>
      </c>
      <c r="E49" s="14" t="s">
        <v>28</v>
      </c>
      <c r="F49" s="14" t="s">
        <v>30</v>
      </c>
      <c r="G49" s="14" t="s">
        <v>52</v>
      </c>
      <c r="H49" s="14"/>
      <c r="I49" s="15">
        <f>I50+I54</f>
        <v>0</v>
      </c>
      <c r="J49" s="15">
        <f>J54</f>
        <v>103.19999999999999</v>
      </c>
      <c r="K49" s="63">
        <f>K54</f>
        <v>0</v>
      </c>
      <c r="L49" s="63">
        <f>L54</f>
        <v>103.19999999999999</v>
      </c>
      <c r="M49" s="2"/>
    </row>
    <row r="50" spans="2:13" ht="54.75" customHeight="1" hidden="1">
      <c r="B50" s="12">
        <f>B49+1</f>
        <v>24</v>
      </c>
      <c r="C50" s="26" t="s">
        <v>46</v>
      </c>
      <c r="D50" s="17" t="s">
        <v>24</v>
      </c>
      <c r="E50" s="17" t="s">
        <v>28</v>
      </c>
      <c r="F50" s="17" t="s">
        <v>30</v>
      </c>
      <c r="G50" s="14"/>
      <c r="H50" s="14"/>
      <c r="I50" s="15">
        <f>I51</f>
        <v>0</v>
      </c>
      <c r="J50" s="15">
        <v>0</v>
      </c>
      <c r="K50" s="63"/>
      <c r="L50" s="63"/>
      <c r="M50" s="2"/>
    </row>
    <row r="51" spans="2:13" ht="75.75" customHeight="1" hidden="1">
      <c r="B51" s="12">
        <f>B50+1</f>
        <v>25</v>
      </c>
      <c r="C51" s="20" t="s">
        <v>78</v>
      </c>
      <c r="D51" s="17" t="s">
        <v>24</v>
      </c>
      <c r="E51" s="17" t="s">
        <v>28</v>
      </c>
      <c r="F51" s="17" t="s">
        <v>30</v>
      </c>
      <c r="G51" s="14" t="s">
        <v>79</v>
      </c>
      <c r="H51" s="14"/>
      <c r="I51" s="15">
        <f>I52+I53</f>
        <v>0</v>
      </c>
      <c r="J51" s="15">
        <v>0</v>
      </c>
      <c r="K51" s="63"/>
      <c r="L51" s="63"/>
      <c r="M51" s="2"/>
    </row>
    <row r="52" spans="2:13" ht="72" customHeight="1" hidden="1">
      <c r="B52" s="12">
        <f>B51+1</f>
        <v>26</v>
      </c>
      <c r="C52" s="20" t="s">
        <v>45</v>
      </c>
      <c r="D52" s="17" t="s">
        <v>24</v>
      </c>
      <c r="E52" s="17" t="s">
        <v>28</v>
      </c>
      <c r="F52" s="17" t="s">
        <v>30</v>
      </c>
      <c r="G52" s="14" t="s">
        <v>79</v>
      </c>
      <c r="H52" s="14" t="s">
        <v>36</v>
      </c>
      <c r="I52" s="15"/>
      <c r="J52" s="15">
        <v>0</v>
      </c>
      <c r="K52" s="63"/>
      <c r="L52" s="63"/>
      <c r="M52" s="2"/>
    </row>
    <row r="53" spans="2:13" ht="77.25" customHeight="1" hidden="1">
      <c r="B53" s="12">
        <f>B52+1</f>
        <v>27</v>
      </c>
      <c r="C53" s="20" t="s">
        <v>1</v>
      </c>
      <c r="D53" s="17" t="s">
        <v>24</v>
      </c>
      <c r="E53" s="17" t="s">
        <v>28</v>
      </c>
      <c r="F53" s="17" t="s">
        <v>30</v>
      </c>
      <c r="G53" s="14" t="s">
        <v>79</v>
      </c>
      <c r="H53" s="14" t="s">
        <v>42</v>
      </c>
      <c r="I53" s="15"/>
      <c r="J53" s="15">
        <v>0</v>
      </c>
      <c r="K53" s="63"/>
      <c r="L53" s="63"/>
      <c r="M53" s="2"/>
    </row>
    <row r="54" spans="2:13" ht="178.5" customHeight="1">
      <c r="B54" s="12">
        <v>24</v>
      </c>
      <c r="C54" s="52" t="s">
        <v>106</v>
      </c>
      <c r="D54" s="14" t="s">
        <v>24</v>
      </c>
      <c r="E54" s="14" t="s">
        <v>28</v>
      </c>
      <c r="F54" s="14" t="s">
        <v>30</v>
      </c>
      <c r="G54" s="14" t="s">
        <v>58</v>
      </c>
      <c r="H54" s="14"/>
      <c r="I54" s="15">
        <f>I55</f>
        <v>0</v>
      </c>
      <c r="J54" s="15">
        <f>J55</f>
        <v>103.19999999999999</v>
      </c>
      <c r="K54" s="63">
        <f>K55</f>
        <v>0</v>
      </c>
      <c r="L54" s="63">
        <f>L55</f>
        <v>103.19999999999999</v>
      </c>
      <c r="M54" s="2"/>
    </row>
    <row r="55" spans="2:13" ht="143.25" customHeight="1">
      <c r="B55" s="12">
        <v>25</v>
      </c>
      <c r="C55" s="21" t="s">
        <v>100</v>
      </c>
      <c r="D55" s="14" t="s">
        <v>24</v>
      </c>
      <c r="E55" s="14" t="s">
        <v>28</v>
      </c>
      <c r="F55" s="14" t="s">
        <v>30</v>
      </c>
      <c r="G55" s="14" t="s">
        <v>98</v>
      </c>
      <c r="H55" s="14"/>
      <c r="I55" s="15">
        <f>I56+I57+I58</f>
        <v>0</v>
      </c>
      <c r="J55" s="51">
        <f>J56+J57+J58</f>
        <v>103.19999999999999</v>
      </c>
      <c r="K55" s="62">
        <f>K56+K57+K58</f>
        <v>0</v>
      </c>
      <c r="L55" s="62">
        <f>J55+K55</f>
        <v>103.19999999999999</v>
      </c>
      <c r="M55" s="2"/>
    </row>
    <row r="56" spans="2:13" ht="71.25" customHeight="1">
      <c r="B56" s="12">
        <v>26</v>
      </c>
      <c r="C56" s="20" t="s">
        <v>67</v>
      </c>
      <c r="D56" s="17" t="s">
        <v>24</v>
      </c>
      <c r="E56" s="17" t="s">
        <v>28</v>
      </c>
      <c r="F56" s="17" t="s">
        <v>30</v>
      </c>
      <c r="G56" s="17" t="s">
        <v>98</v>
      </c>
      <c r="H56" s="17" t="s">
        <v>36</v>
      </c>
      <c r="I56" s="18"/>
      <c r="J56" s="48">
        <v>76.5</v>
      </c>
      <c r="K56" s="62">
        <v>0</v>
      </c>
      <c r="L56" s="62">
        <f>J56+K56</f>
        <v>76.5</v>
      </c>
      <c r="M56" s="2"/>
    </row>
    <row r="57" spans="2:13" ht="175.5" customHeight="1">
      <c r="B57" s="12">
        <v>27</v>
      </c>
      <c r="C57" s="20" t="str">
        <f>C40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57" s="17" t="s">
        <v>24</v>
      </c>
      <c r="E57" s="17" t="s">
        <v>28</v>
      </c>
      <c r="F57" s="17" t="s">
        <v>30</v>
      </c>
      <c r="G57" s="17" t="s">
        <v>98</v>
      </c>
      <c r="H57" s="17" t="s">
        <v>65</v>
      </c>
      <c r="I57" s="18"/>
      <c r="J57" s="48">
        <v>23.1</v>
      </c>
      <c r="K57" s="62">
        <v>0</v>
      </c>
      <c r="L57" s="62">
        <f>J57+K57</f>
        <v>23.1</v>
      </c>
      <c r="M57" s="2"/>
    </row>
    <row r="58" spans="2:13" ht="125.25" customHeight="1">
      <c r="B58" s="12">
        <v>28</v>
      </c>
      <c r="C58" s="20" t="s">
        <v>1</v>
      </c>
      <c r="D58" s="17" t="s">
        <v>24</v>
      </c>
      <c r="E58" s="17" t="s">
        <v>28</v>
      </c>
      <c r="F58" s="17" t="s">
        <v>30</v>
      </c>
      <c r="G58" s="17" t="s">
        <v>98</v>
      </c>
      <c r="H58" s="17" t="s">
        <v>42</v>
      </c>
      <c r="I58" s="18"/>
      <c r="J58" s="48">
        <v>3.6</v>
      </c>
      <c r="K58" s="62">
        <v>0</v>
      </c>
      <c r="L58" s="62">
        <f>J58+K58</f>
        <v>3.6</v>
      </c>
      <c r="M58" s="2"/>
    </row>
    <row r="59" spans="2:13" ht="125.25" customHeight="1">
      <c r="B59" s="12">
        <v>29</v>
      </c>
      <c r="C59" s="21" t="s">
        <v>120</v>
      </c>
      <c r="D59" s="14" t="s">
        <v>24</v>
      </c>
      <c r="E59" s="14" t="s">
        <v>30</v>
      </c>
      <c r="F59" s="14"/>
      <c r="G59" s="14"/>
      <c r="H59" s="14"/>
      <c r="I59" s="15"/>
      <c r="J59" s="51">
        <f>J60+J65+J70</f>
        <v>6</v>
      </c>
      <c r="K59" s="63">
        <f>K60+K65+K70</f>
        <v>2</v>
      </c>
      <c r="L59" s="63">
        <f>J59+K59</f>
        <v>8</v>
      </c>
      <c r="M59" s="2"/>
    </row>
    <row r="60" spans="2:13" ht="169.5" customHeight="1">
      <c r="B60" s="50">
        <v>30</v>
      </c>
      <c r="C60" s="21" t="s">
        <v>146</v>
      </c>
      <c r="D60" s="14" t="s">
        <v>24</v>
      </c>
      <c r="E60" s="14" t="s">
        <v>30</v>
      </c>
      <c r="F60" s="14" t="s">
        <v>121</v>
      </c>
      <c r="G60" s="14"/>
      <c r="H60" s="14"/>
      <c r="I60" s="15"/>
      <c r="J60" s="51">
        <f aca="true" t="shared" si="3" ref="J60:L62">J61</f>
        <v>2</v>
      </c>
      <c r="K60" s="63">
        <f t="shared" si="3"/>
        <v>2</v>
      </c>
      <c r="L60" s="63">
        <f t="shared" si="3"/>
        <v>4</v>
      </c>
      <c r="M60" s="2"/>
    </row>
    <row r="61" spans="2:13" ht="125.25" customHeight="1">
      <c r="B61" s="12">
        <v>31</v>
      </c>
      <c r="C61" s="21" t="s">
        <v>126</v>
      </c>
      <c r="D61" s="14" t="s">
        <v>24</v>
      </c>
      <c r="E61" s="14" t="s">
        <v>30</v>
      </c>
      <c r="F61" s="14" t="s">
        <v>121</v>
      </c>
      <c r="G61" s="14" t="s">
        <v>52</v>
      </c>
      <c r="H61" s="14"/>
      <c r="I61" s="15"/>
      <c r="J61" s="51">
        <f t="shared" si="3"/>
        <v>2</v>
      </c>
      <c r="K61" s="63">
        <f t="shared" si="3"/>
        <v>2</v>
      </c>
      <c r="L61" s="63">
        <f t="shared" si="3"/>
        <v>4</v>
      </c>
      <c r="M61" s="2"/>
    </row>
    <row r="62" spans="2:13" ht="178.5" customHeight="1">
      <c r="B62" s="12">
        <v>32</v>
      </c>
      <c r="C62" s="21" t="s">
        <v>122</v>
      </c>
      <c r="D62" s="14" t="s">
        <v>24</v>
      </c>
      <c r="E62" s="14" t="s">
        <v>30</v>
      </c>
      <c r="F62" s="14" t="s">
        <v>121</v>
      </c>
      <c r="G62" s="14" t="s">
        <v>50</v>
      </c>
      <c r="H62" s="14"/>
      <c r="I62" s="15"/>
      <c r="J62" s="51">
        <f t="shared" si="3"/>
        <v>2</v>
      </c>
      <c r="K62" s="63">
        <f t="shared" si="3"/>
        <v>2</v>
      </c>
      <c r="L62" s="63">
        <f t="shared" si="3"/>
        <v>4</v>
      </c>
      <c r="M62" s="2"/>
    </row>
    <row r="63" spans="2:13" ht="125.25" customHeight="1">
      <c r="B63" s="12">
        <v>33</v>
      </c>
      <c r="C63" s="21" t="s">
        <v>123</v>
      </c>
      <c r="D63" s="14" t="s">
        <v>24</v>
      </c>
      <c r="E63" s="14" t="s">
        <v>30</v>
      </c>
      <c r="F63" s="14" t="s">
        <v>121</v>
      </c>
      <c r="G63" s="14" t="s">
        <v>124</v>
      </c>
      <c r="H63" s="14"/>
      <c r="I63" s="15"/>
      <c r="J63" s="51">
        <f>J64</f>
        <v>2</v>
      </c>
      <c r="K63" s="63">
        <f>K64</f>
        <v>2</v>
      </c>
      <c r="L63" s="63">
        <f>J63+K63</f>
        <v>4</v>
      </c>
      <c r="M63" s="2"/>
    </row>
    <row r="64" spans="2:13" ht="125.25" customHeight="1">
      <c r="B64" s="12">
        <v>34</v>
      </c>
      <c r="C64" s="20" t="s">
        <v>1</v>
      </c>
      <c r="D64" s="17" t="s">
        <v>24</v>
      </c>
      <c r="E64" s="17" t="s">
        <v>30</v>
      </c>
      <c r="F64" s="17" t="s">
        <v>121</v>
      </c>
      <c r="G64" s="17" t="s">
        <v>124</v>
      </c>
      <c r="H64" s="17" t="s">
        <v>42</v>
      </c>
      <c r="I64" s="18"/>
      <c r="J64" s="48">
        <v>2</v>
      </c>
      <c r="K64" s="62">
        <v>2</v>
      </c>
      <c r="L64" s="62">
        <f>J64+K64</f>
        <v>4</v>
      </c>
      <c r="M64" s="2"/>
    </row>
    <row r="65" spans="2:13" ht="178.5" customHeight="1">
      <c r="B65" s="12">
        <v>35</v>
      </c>
      <c r="C65" s="21" t="s">
        <v>147</v>
      </c>
      <c r="D65" s="14" t="s">
        <v>24</v>
      </c>
      <c r="E65" s="14" t="s">
        <v>30</v>
      </c>
      <c r="F65" s="14" t="s">
        <v>125</v>
      </c>
      <c r="G65" s="14"/>
      <c r="H65" s="14"/>
      <c r="I65" s="15"/>
      <c r="J65" s="51">
        <f aca="true" t="shared" si="4" ref="J65:L68">J66</f>
        <v>2</v>
      </c>
      <c r="K65" s="63">
        <f t="shared" si="4"/>
        <v>0</v>
      </c>
      <c r="L65" s="63">
        <f t="shared" si="4"/>
        <v>2</v>
      </c>
      <c r="M65" s="2"/>
    </row>
    <row r="66" spans="2:13" ht="125.25" customHeight="1">
      <c r="B66" s="12">
        <v>36</v>
      </c>
      <c r="C66" s="21" t="s">
        <v>126</v>
      </c>
      <c r="D66" s="14" t="s">
        <v>24</v>
      </c>
      <c r="E66" s="14" t="s">
        <v>30</v>
      </c>
      <c r="F66" s="14" t="s">
        <v>125</v>
      </c>
      <c r="G66" s="14" t="s">
        <v>52</v>
      </c>
      <c r="H66" s="14"/>
      <c r="I66" s="15"/>
      <c r="J66" s="51">
        <f t="shared" si="4"/>
        <v>2</v>
      </c>
      <c r="K66" s="63">
        <f t="shared" si="4"/>
        <v>0</v>
      </c>
      <c r="L66" s="63">
        <f t="shared" si="4"/>
        <v>2</v>
      </c>
      <c r="M66" s="2"/>
    </row>
    <row r="67" spans="2:13" ht="178.5" customHeight="1">
      <c r="B67" s="12">
        <v>37</v>
      </c>
      <c r="C67" s="21" t="s">
        <v>122</v>
      </c>
      <c r="D67" s="14" t="s">
        <v>24</v>
      </c>
      <c r="E67" s="14" t="s">
        <v>30</v>
      </c>
      <c r="F67" s="14" t="s">
        <v>125</v>
      </c>
      <c r="G67" s="14" t="s">
        <v>50</v>
      </c>
      <c r="H67" s="14"/>
      <c r="I67" s="15"/>
      <c r="J67" s="51">
        <f t="shared" si="4"/>
        <v>2</v>
      </c>
      <c r="K67" s="63">
        <f t="shared" si="4"/>
        <v>0</v>
      </c>
      <c r="L67" s="63">
        <f t="shared" si="4"/>
        <v>2</v>
      </c>
      <c r="M67" s="2"/>
    </row>
    <row r="68" spans="2:13" ht="125.25" customHeight="1">
      <c r="B68" s="12">
        <v>38</v>
      </c>
      <c r="C68" s="21" t="s">
        <v>123</v>
      </c>
      <c r="D68" s="17" t="s">
        <v>24</v>
      </c>
      <c r="E68" s="17" t="s">
        <v>30</v>
      </c>
      <c r="F68" s="17" t="s">
        <v>125</v>
      </c>
      <c r="G68" s="17" t="s">
        <v>124</v>
      </c>
      <c r="H68" s="17"/>
      <c r="I68" s="18"/>
      <c r="J68" s="48">
        <f t="shared" si="4"/>
        <v>2</v>
      </c>
      <c r="K68" s="62">
        <f t="shared" si="4"/>
        <v>0</v>
      </c>
      <c r="L68" s="62">
        <f t="shared" si="4"/>
        <v>2</v>
      </c>
      <c r="M68" s="2"/>
    </row>
    <row r="69" spans="2:13" ht="125.25" customHeight="1">
      <c r="B69" s="12">
        <v>39</v>
      </c>
      <c r="C69" s="20" t="s">
        <v>1</v>
      </c>
      <c r="D69" s="17" t="s">
        <v>24</v>
      </c>
      <c r="E69" s="17" t="s">
        <v>30</v>
      </c>
      <c r="F69" s="17" t="s">
        <v>125</v>
      </c>
      <c r="G69" s="17" t="s">
        <v>124</v>
      </c>
      <c r="H69" s="17" t="s">
        <v>42</v>
      </c>
      <c r="I69" s="18"/>
      <c r="J69" s="48">
        <v>2</v>
      </c>
      <c r="K69" s="62">
        <v>0</v>
      </c>
      <c r="L69" s="62">
        <f>J69+K69</f>
        <v>2</v>
      </c>
      <c r="M69" s="2"/>
    </row>
    <row r="70" spans="2:13" ht="125.25" customHeight="1">
      <c r="B70" s="12">
        <v>40</v>
      </c>
      <c r="C70" s="21" t="s">
        <v>155</v>
      </c>
      <c r="D70" s="14" t="s">
        <v>24</v>
      </c>
      <c r="E70" s="14" t="s">
        <v>30</v>
      </c>
      <c r="F70" s="14" t="s">
        <v>154</v>
      </c>
      <c r="G70" s="14"/>
      <c r="H70" s="14"/>
      <c r="I70" s="15"/>
      <c r="J70" s="15">
        <f aca="true" t="shared" si="5" ref="J70:L72">J71</f>
        <v>2</v>
      </c>
      <c r="K70" s="63">
        <f t="shared" si="5"/>
        <v>0</v>
      </c>
      <c r="L70" s="63">
        <f t="shared" si="5"/>
        <v>2</v>
      </c>
      <c r="M70" s="2"/>
    </row>
    <row r="71" spans="2:13" ht="125.25" customHeight="1">
      <c r="B71" s="12">
        <v>41</v>
      </c>
      <c r="C71" s="20" t="s">
        <v>126</v>
      </c>
      <c r="D71" s="17" t="s">
        <v>24</v>
      </c>
      <c r="E71" s="17" t="s">
        <v>30</v>
      </c>
      <c r="F71" s="17" t="s">
        <v>154</v>
      </c>
      <c r="G71" s="17" t="s">
        <v>52</v>
      </c>
      <c r="H71" s="17"/>
      <c r="I71" s="18"/>
      <c r="J71" s="48">
        <f t="shared" si="5"/>
        <v>2</v>
      </c>
      <c r="K71" s="62">
        <f t="shared" si="5"/>
        <v>0</v>
      </c>
      <c r="L71" s="62">
        <f t="shared" si="5"/>
        <v>2</v>
      </c>
      <c r="M71" s="2"/>
    </row>
    <row r="72" spans="2:13" ht="125.25" customHeight="1">
      <c r="B72" s="12">
        <v>42</v>
      </c>
      <c r="C72" s="20" t="s">
        <v>122</v>
      </c>
      <c r="D72" s="17" t="s">
        <v>24</v>
      </c>
      <c r="E72" s="17" t="s">
        <v>30</v>
      </c>
      <c r="F72" s="17" t="s">
        <v>154</v>
      </c>
      <c r="G72" s="17" t="s">
        <v>50</v>
      </c>
      <c r="H72" s="17"/>
      <c r="I72" s="18"/>
      <c r="J72" s="48">
        <f t="shared" si="5"/>
        <v>2</v>
      </c>
      <c r="K72" s="62">
        <f t="shared" si="5"/>
        <v>0</v>
      </c>
      <c r="L72" s="62">
        <f t="shared" si="5"/>
        <v>2</v>
      </c>
      <c r="M72" s="2"/>
    </row>
    <row r="73" spans="2:13" ht="125.25" customHeight="1">
      <c r="B73" s="12">
        <v>43</v>
      </c>
      <c r="C73" s="20" t="s">
        <v>153</v>
      </c>
      <c r="D73" s="17" t="s">
        <v>24</v>
      </c>
      <c r="E73" s="17" t="s">
        <v>30</v>
      </c>
      <c r="F73" s="17" t="s">
        <v>154</v>
      </c>
      <c r="G73" s="17" t="s">
        <v>124</v>
      </c>
      <c r="H73" s="17"/>
      <c r="I73" s="18"/>
      <c r="J73" s="48">
        <f>J74</f>
        <v>2</v>
      </c>
      <c r="K73" s="62">
        <v>0</v>
      </c>
      <c r="L73" s="62">
        <f>J73+K73</f>
        <v>2</v>
      </c>
      <c r="M73" s="2"/>
    </row>
    <row r="74" spans="2:13" ht="125.25" customHeight="1">
      <c r="B74" s="12">
        <v>44</v>
      </c>
      <c r="C74" s="20" t="s">
        <v>1</v>
      </c>
      <c r="D74" s="17" t="s">
        <v>24</v>
      </c>
      <c r="E74" s="17" t="s">
        <v>30</v>
      </c>
      <c r="F74" s="17" t="s">
        <v>154</v>
      </c>
      <c r="G74" s="17" t="s">
        <v>124</v>
      </c>
      <c r="H74" s="17" t="s">
        <v>42</v>
      </c>
      <c r="I74" s="18"/>
      <c r="J74" s="48">
        <v>2</v>
      </c>
      <c r="K74" s="62">
        <v>0</v>
      </c>
      <c r="L74" s="62">
        <f>J74+K74</f>
        <v>2</v>
      </c>
      <c r="M74" s="2"/>
    </row>
    <row r="75" spans="2:13" ht="125.25" customHeight="1">
      <c r="B75" s="12">
        <v>45</v>
      </c>
      <c r="C75" s="21" t="s">
        <v>129</v>
      </c>
      <c r="D75" s="14" t="s">
        <v>24</v>
      </c>
      <c r="E75" s="14" t="s">
        <v>29</v>
      </c>
      <c r="F75" s="17"/>
      <c r="G75" s="17"/>
      <c r="H75" s="17"/>
      <c r="I75" s="18"/>
      <c r="J75" s="15">
        <f aca="true" t="shared" si="6" ref="J75:L78">J76</f>
        <v>66</v>
      </c>
      <c r="K75" s="63">
        <f t="shared" si="6"/>
        <v>0</v>
      </c>
      <c r="L75" s="63">
        <f t="shared" si="6"/>
        <v>66</v>
      </c>
      <c r="M75" s="2"/>
    </row>
    <row r="76" spans="2:13" ht="125.25" customHeight="1">
      <c r="B76" s="12">
        <v>46</v>
      </c>
      <c r="C76" s="21" t="s">
        <v>149</v>
      </c>
      <c r="D76" s="14" t="s">
        <v>24</v>
      </c>
      <c r="E76" s="14" t="s">
        <v>29</v>
      </c>
      <c r="F76" s="14" t="s">
        <v>121</v>
      </c>
      <c r="G76" s="17"/>
      <c r="H76" s="17"/>
      <c r="I76" s="18"/>
      <c r="J76" s="15">
        <f t="shared" si="6"/>
        <v>66</v>
      </c>
      <c r="K76" s="63">
        <f t="shared" si="6"/>
        <v>0</v>
      </c>
      <c r="L76" s="63">
        <f t="shared" si="6"/>
        <v>66</v>
      </c>
      <c r="M76" s="2"/>
    </row>
    <row r="77" spans="2:13" ht="125.25" customHeight="1">
      <c r="B77" s="12">
        <v>47</v>
      </c>
      <c r="C77" s="21" t="str">
        <f>C87</f>
        <v>Муниципальная программа "Комплексное развитие территории Шашикманского сельского поселения."</v>
      </c>
      <c r="D77" s="14" t="s">
        <v>24</v>
      </c>
      <c r="E77" s="14" t="s">
        <v>29</v>
      </c>
      <c r="F77" s="14" t="s">
        <v>121</v>
      </c>
      <c r="G77" s="14" t="s">
        <v>52</v>
      </c>
      <c r="H77" s="14"/>
      <c r="I77" s="15"/>
      <c r="J77" s="51">
        <f t="shared" si="6"/>
        <v>66</v>
      </c>
      <c r="K77" s="63">
        <f t="shared" si="6"/>
        <v>0</v>
      </c>
      <c r="L77" s="63">
        <f t="shared" si="6"/>
        <v>66</v>
      </c>
      <c r="M77" s="2"/>
    </row>
    <row r="78" spans="2:13" ht="242.25" customHeight="1">
      <c r="B78" s="12">
        <v>48</v>
      </c>
      <c r="C78" s="21" t="s">
        <v>150</v>
      </c>
      <c r="D78" s="14" t="s">
        <v>24</v>
      </c>
      <c r="E78" s="14" t="s">
        <v>29</v>
      </c>
      <c r="F78" s="14" t="s">
        <v>121</v>
      </c>
      <c r="G78" s="14" t="s">
        <v>50</v>
      </c>
      <c r="H78" s="14"/>
      <c r="I78" s="15"/>
      <c r="J78" s="51">
        <f t="shared" si="6"/>
        <v>66</v>
      </c>
      <c r="K78" s="63">
        <f t="shared" si="6"/>
        <v>0</v>
      </c>
      <c r="L78" s="63">
        <f t="shared" si="6"/>
        <v>66</v>
      </c>
      <c r="M78" s="2"/>
    </row>
    <row r="79" spans="2:13" ht="243">
      <c r="B79" s="12">
        <v>49</v>
      </c>
      <c r="C79" s="21" t="s">
        <v>151</v>
      </c>
      <c r="D79" s="14" t="s">
        <v>24</v>
      </c>
      <c r="E79" s="14" t="s">
        <v>29</v>
      </c>
      <c r="F79" s="14" t="s">
        <v>121</v>
      </c>
      <c r="G79" s="14" t="s">
        <v>152</v>
      </c>
      <c r="H79" s="14"/>
      <c r="I79" s="15"/>
      <c r="J79" s="51">
        <f>J80</f>
        <v>66</v>
      </c>
      <c r="K79" s="63">
        <f>K80</f>
        <v>0</v>
      </c>
      <c r="L79" s="63">
        <f>J79+K79</f>
        <v>66</v>
      </c>
      <c r="M79" s="2"/>
    </row>
    <row r="80" spans="2:13" ht="123">
      <c r="B80" s="12">
        <v>50</v>
      </c>
      <c r="C80" s="20" t="s">
        <v>63</v>
      </c>
      <c r="D80" s="17" t="s">
        <v>24</v>
      </c>
      <c r="E80" s="17" t="s">
        <v>29</v>
      </c>
      <c r="F80" s="17" t="s">
        <v>121</v>
      </c>
      <c r="G80" s="17" t="s">
        <v>152</v>
      </c>
      <c r="H80" s="17" t="s">
        <v>42</v>
      </c>
      <c r="I80" s="18"/>
      <c r="J80" s="48">
        <v>66</v>
      </c>
      <c r="K80" s="62">
        <v>0</v>
      </c>
      <c r="L80" s="62">
        <f>J80+K80</f>
        <v>66</v>
      </c>
      <c r="M80" s="2"/>
    </row>
    <row r="81" spans="2:13" ht="81.75" customHeight="1">
      <c r="B81" s="12">
        <v>51</v>
      </c>
      <c r="C81" s="13" t="s">
        <v>31</v>
      </c>
      <c r="D81" s="14" t="s">
        <v>24</v>
      </c>
      <c r="E81" s="14" t="s">
        <v>32</v>
      </c>
      <c r="F81" s="14"/>
      <c r="G81" s="14"/>
      <c r="H81" s="14"/>
      <c r="I81" s="15">
        <f>I82</f>
        <v>0</v>
      </c>
      <c r="J81" s="15">
        <f>J82</f>
        <v>82</v>
      </c>
      <c r="K81" s="63">
        <f>K82</f>
        <v>653.8</v>
      </c>
      <c r="L81" s="63">
        <f>L82</f>
        <v>735.8</v>
      </c>
      <c r="M81" s="2"/>
    </row>
    <row r="82" spans="2:13" ht="53.25" customHeight="1">
      <c r="B82" s="12">
        <v>52</v>
      </c>
      <c r="C82" s="13" t="s">
        <v>9</v>
      </c>
      <c r="D82" s="14" t="s">
        <v>24</v>
      </c>
      <c r="E82" s="14" t="s">
        <v>32</v>
      </c>
      <c r="F82" s="14" t="s">
        <v>30</v>
      </c>
      <c r="G82" s="14" t="s">
        <v>52</v>
      </c>
      <c r="H82" s="14"/>
      <c r="I82" s="15">
        <f>I83+I87</f>
        <v>0</v>
      </c>
      <c r="J82" s="15">
        <f>J87</f>
        <v>82</v>
      </c>
      <c r="K82" s="63">
        <f>K87</f>
        <v>653.8</v>
      </c>
      <c r="L82" s="63">
        <f>L87</f>
        <v>735.8</v>
      </c>
      <c r="M82" s="2"/>
    </row>
    <row r="83" spans="2:13" ht="64.5" customHeight="1" hidden="1">
      <c r="B83" s="12">
        <f>B82+1</f>
        <v>53</v>
      </c>
      <c r="C83" s="22" t="s">
        <v>90</v>
      </c>
      <c r="D83" s="14" t="s">
        <v>24</v>
      </c>
      <c r="E83" s="14" t="s">
        <v>32</v>
      </c>
      <c r="F83" s="14" t="s">
        <v>30</v>
      </c>
      <c r="G83" s="14" t="s">
        <v>74</v>
      </c>
      <c r="H83" s="14"/>
      <c r="I83" s="15">
        <f>I84</f>
        <v>0</v>
      </c>
      <c r="J83" s="15">
        <f>J84</f>
        <v>0</v>
      </c>
      <c r="K83" s="63"/>
      <c r="L83" s="63"/>
      <c r="M83" s="2"/>
    </row>
    <row r="84" spans="2:13" ht="74.25" customHeight="1" hidden="1">
      <c r="B84" s="12">
        <f>B83+1</f>
        <v>54</v>
      </c>
      <c r="C84" s="22" t="s">
        <v>95</v>
      </c>
      <c r="D84" s="14" t="s">
        <v>24</v>
      </c>
      <c r="E84" s="14" t="s">
        <v>32</v>
      </c>
      <c r="F84" s="14" t="s">
        <v>30</v>
      </c>
      <c r="G84" s="14" t="s">
        <v>80</v>
      </c>
      <c r="H84" s="14"/>
      <c r="I84" s="15">
        <f>I85</f>
        <v>0</v>
      </c>
      <c r="J84" s="15">
        <f>J85</f>
        <v>0</v>
      </c>
      <c r="K84" s="63"/>
      <c r="L84" s="63"/>
      <c r="M84" s="2"/>
    </row>
    <row r="85" spans="2:13" ht="139.5" customHeight="1" hidden="1">
      <c r="B85" s="12">
        <f>B84+1</f>
        <v>55</v>
      </c>
      <c r="C85" s="16" t="s">
        <v>96</v>
      </c>
      <c r="D85" s="14" t="s">
        <v>24</v>
      </c>
      <c r="E85" s="14" t="s">
        <v>32</v>
      </c>
      <c r="F85" s="14" t="s">
        <v>30</v>
      </c>
      <c r="G85" s="14" t="s">
        <v>81</v>
      </c>
      <c r="H85" s="14"/>
      <c r="I85" s="15">
        <f>I86</f>
        <v>0</v>
      </c>
      <c r="J85" s="15">
        <v>0</v>
      </c>
      <c r="K85" s="63"/>
      <c r="L85" s="63"/>
      <c r="M85" s="2"/>
    </row>
    <row r="86" spans="2:13" ht="58.5" customHeight="1" hidden="1">
      <c r="B86" s="12">
        <f>B85+1</f>
        <v>56</v>
      </c>
      <c r="C86" s="28" t="s">
        <v>1</v>
      </c>
      <c r="D86" s="14" t="s">
        <v>24</v>
      </c>
      <c r="E86" s="14" t="s">
        <v>32</v>
      </c>
      <c r="F86" s="14" t="s">
        <v>30</v>
      </c>
      <c r="G86" s="14" t="s">
        <v>81</v>
      </c>
      <c r="H86" s="14">
        <v>244</v>
      </c>
      <c r="I86" s="15"/>
      <c r="J86" s="15">
        <v>0</v>
      </c>
      <c r="K86" s="63"/>
      <c r="L86" s="63"/>
      <c r="M86" s="2"/>
    </row>
    <row r="87" spans="2:13" ht="133.5" customHeight="1">
      <c r="B87" s="12">
        <v>53</v>
      </c>
      <c r="C87" s="52" t="s">
        <v>104</v>
      </c>
      <c r="D87" s="14" t="s">
        <v>24</v>
      </c>
      <c r="E87" s="14" t="s">
        <v>32</v>
      </c>
      <c r="F87" s="14" t="s">
        <v>30</v>
      </c>
      <c r="G87" s="14" t="s">
        <v>52</v>
      </c>
      <c r="H87" s="14"/>
      <c r="I87" s="15">
        <f aca="true" t="shared" si="7" ref="I87:J89">I88</f>
        <v>0</v>
      </c>
      <c r="J87" s="15">
        <f t="shared" si="7"/>
        <v>82</v>
      </c>
      <c r="K87" s="63">
        <f>K88</f>
        <v>653.8</v>
      </c>
      <c r="L87" s="63">
        <f>L88</f>
        <v>735.8</v>
      </c>
      <c r="M87" s="2"/>
    </row>
    <row r="88" spans="2:13" ht="144.75" customHeight="1">
      <c r="B88" s="12">
        <v>54</v>
      </c>
      <c r="C88" s="52" t="s">
        <v>107</v>
      </c>
      <c r="D88" s="14" t="s">
        <v>24</v>
      </c>
      <c r="E88" s="14" t="s">
        <v>32</v>
      </c>
      <c r="F88" s="14" t="s">
        <v>30</v>
      </c>
      <c r="G88" s="14" t="s">
        <v>50</v>
      </c>
      <c r="H88" s="14"/>
      <c r="I88" s="15">
        <f t="shared" si="7"/>
        <v>0</v>
      </c>
      <c r="J88" s="15">
        <f t="shared" si="7"/>
        <v>82</v>
      </c>
      <c r="K88" s="63">
        <f>K89</f>
        <v>653.8</v>
      </c>
      <c r="L88" s="63">
        <f>L89</f>
        <v>735.8</v>
      </c>
      <c r="M88" s="2"/>
    </row>
    <row r="89" spans="2:13" ht="300.75" customHeight="1">
      <c r="B89" s="12">
        <v>55</v>
      </c>
      <c r="C89" s="13" t="s">
        <v>108</v>
      </c>
      <c r="D89" s="14" t="s">
        <v>24</v>
      </c>
      <c r="E89" s="14" t="s">
        <v>32</v>
      </c>
      <c r="F89" s="14" t="s">
        <v>30</v>
      </c>
      <c r="G89" s="14" t="s">
        <v>51</v>
      </c>
      <c r="H89" s="14"/>
      <c r="I89" s="15">
        <f t="shared" si="7"/>
        <v>0</v>
      </c>
      <c r="J89" s="15">
        <f t="shared" si="7"/>
        <v>82</v>
      </c>
      <c r="K89" s="63">
        <f>K90</f>
        <v>653.8</v>
      </c>
      <c r="L89" s="63">
        <f>J89+K89</f>
        <v>735.8</v>
      </c>
      <c r="M89" s="2"/>
    </row>
    <row r="90" spans="2:13" ht="115.5" customHeight="1">
      <c r="B90" s="12">
        <v>56</v>
      </c>
      <c r="C90" s="28" t="s">
        <v>1</v>
      </c>
      <c r="D90" s="17" t="s">
        <v>24</v>
      </c>
      <c r="E90" s="17" t="s">
        <v>32</v>
      </c>
      <c r="F90" s="17" t="s">
        <v>30</v>
      </c>
      <c r="G90" s="17" t="s">
        <v>51</v>
      </c>
      <c r="H90" s="17">
        <v>244</v>
      </c>
      <c r="I90" s="18"/>
      <c r="J90" s="18">
        <v>82</v>
      </c>
      <c r="K90" s="62">
        <v>653.8</v>
      </c>
      <c r="L90" s="62">
        <f>J90+K90</f>
        <v>735.8</v>
      </c>
      <c r="M90" s="2"/>
    </row>
    <row r="91" spans="2:13" ht="66" customHeight="1">
      <c r="B91" s="12">
        <v>57</v>
      </c>
      <c r="C91" s="21" t="s">
        <v>148</v>
      </c>
      <c r="D91" s="14" t="s">
        <v>24</v>
      </c>
      <c r="E91" s="29" t="s">
        <v>5</v>
      </c>
      <c r="F91" s="29"/>
      <c r="G91" s="29"/>
      <c r="H91" s="29"/>
      <c r="I91" s="30" t="e">
        <f>#REF!</f>
        <v>#REF!</v>
      </c>
      <c r="J91" s="30">
        <f>J97</f>
        <v>280.844</v>
      </c>
      <c r="K91" s="63">
        <f>K97</f>
        <v>-223.83999999999997</v>
      </c>
      <c r="L91" s="63">
        <f>L97</f>
        <v>57.00400000000002</v>
      </c>
      <c r="M91" s="2"/>
    </row>
    <row r="92" spans="2:13" ht="99.75" customHeight="1" hidden="1">
      <c r="B92" s="12" t="e">
        <f>#REF!+1</f>
        <v>#REF!</v>
      </c>
      <c r="C92" s="22" t="s">
        <v>90</v>
      </c>
      <c r="D92" s="17" t="s">
        <v>24</v>
      </c>
      <c r="E92" s="17" t="s">
        <v>5</v>
      </c>
      <c r="F92" s="17" t="s">
        <v>5</v>
      </c>
      <c r="G92" s="17" t="s">
        <v>74</v>
      </c>
      <c r="H92" s="27"/>
      <c r="I92" s="31">
        <f>I93</f>
        <v>0</v>
      </c>
      <c r="J92" s="31">
        <f>J93</f>
        <v>0</v>
      </c>
      <c r="K92" s="62"/>
      <c r="L92" s="62"/>
      <c r="M92" s="2"/>
    </row>
    <row r="93" spans="2:13" ht="78.75" customHeight="1" hidden="1">
      <c r="B93" s="12" t="e">
        <f aca="true" t="shared" si="8" ref="B93:B133">B92+1</f>
        <v>#REF!</v>
      </c>
      <c r="C93" s="22" t="s">
        <v>91</v>
      </c>
      <c r="D93" s="17" t="s">
        <v>24</v>
      </c>
      <c r="E93" s="27" t="s">
        <v>5</v>
      </c>
      <c r="F93" s="27" t="s">
        <v>5</v>
      </c>
      <c r="G93" s="17" t="s">
        <v>82</v>
      </c>
      <c r="H93" s="27"/>
      <c r="I93" s="31">
        <f>I94</f>
        <v>0</v>
      </c>
      <c r="J93" s="31">
        <f>J94</f>
        <v>0</v>
      </c>
      <c r="K93" s="62"/>
      <c r="L93" s="62"/>
      <c r="M93" s="2"/>
    </row>
    <row r="94" spans="2:13" ht="154.5" customHeight="1" hidden="1">
      <c r="B94" s="12" t="e">
        <f t="shared" si="8"/>
        <v>#REF!</v>
      </c>
      <c r="C94" s="20" t="s">
        <v>92</v>
      </c>
      <c r="D94" s="17" t="s">
        <v>24</v>
      </c>
      <c r="E94" s="27" t="s">
        <v>5</v>
      </c>
      <c r="F94" s="27" t="s">
        <v>5</v>
      </c>
      <c r="G94" s="27" t="s">
        <v>83</v>
      </c>
      <c r="H94" s="27" t="s">
        <v>25</v>
      </c>
      <c r="I94" s="31">
        <f>I95+I96</f>
        <v>0</v>
      </c>
      <c r="J94" s="31">
        <v>0</v>
      </c>
      <c r="K94" s="62"/>
      <c r="L94" s="62"/>
      <c r="M94" s="2"/>
    </row>
    <row r="95" spans="2:13" ht="75.75" customHeight="1" hidden="1">
      <c r="B95" s="12" t="e">
        <f t="shared" si="8"/>
        <v>#REF!</v>
      </c>
      <c r="C95" s="33" t="s">
        <v>45</v>
      </c>
      <c r="D95" s="17" t="s">
        <v>24</v>
      </c>
      <c r="E95" s="27" t="s">
        <v>5</v>
      </c>
      <c r="F95" s="27" t="s">
        <v>5</v>
      </c>
      <c r="G95" s="27" t="s">
        <v>83</v>
      </c>
      <c r="H95" s="27" t="s">
        <v>36</v>
      </c>
      <c r="I95" s="31"/>
      <c r="J95" s="18">
        <v>0</v>
      </c>
      <c r="K95" s="62"/>
      <c r="L95" s="62"/>
      <c r="M95" s="2"/>
    </row>
    <row r="96" spans="2:13" ht="69" customHeight="1" hidden="1">
      <c r="B96" s="12" t="e">
        <f t="shared" si="8"/>
        <v>#REF!</v>
      </c>
      <c r="C96" s="28" t="s">
        <v>1</v>
      </c>
      <c r="D96" s="17" t="s">
        <v>24</v>
      </c>
      <c r="E96" s="27" t="s">
        <v>5</v>
      </c>
      <c r="F96" s="27" t="s">
        <v>5</v>
      </c>
      <c r="G96" s="27" t="s">
        <v>83</v>
      </c>
      <c r="H96" s="27" t="s">
        <v>42</v>
      </c>
      <c r="I96" s="31"/>
      <c r="J96" s="18">
        <v>0</v>
      </c>
      <c r="K96" s="62"/>
      <c r="L96" s="62"/>
      <c r="M96" s="2"/>
    </row>
    <row r="97" spans="2:15" ht="112.5" customHeight="1">
      <c r="B97" s="12">
        <v>58</v>
      </c>
      <c r="C97" s="52" t="s">
        <v>104</v>
      </c>
      <c r="D97" s="14" t="s">
        <v>24</v>
      </c>
      <c r="E97" s="14" t="s">
        <v>5</v>
      </c>
      <c r="F97" s="14" t="s">
        <v>5</v>
      </c>
      <c r="G97" s="14" t="s">
        <v>52</v>
      </c>
      <c r="H97" s="29"/>
      <c r="I97" s="15" t="e">
        <f>I98</f>
        <v>#REF!</v>
      </c>
      <c r="J97" s="15">
        <f>J98</f>
        <v>280.844</v>
      </c>
      <c r="K97" s="63">
        <f>K98</f>
        <v>-223.83999999999997</v>
      </c>
      <c r="L97" s="63">
        <f>L98</f>
        <v>57.00400000000002</v>
      </c>
      <c r="M97" s="58"/>
      <c r="N97" s="59"/>
      <c r="O97" s="59"/>
    </row>
    <row r="98" spans="2:15" ht="118.5" customHeight="1">
      <c r="B98" s="12">
        <v>59</v>
      </c>
      <c r="C98" s="52" t="s">
        <v>109</v>
      </c>
      <c r="D98" s="14" t="s">
        <v>24</v>
      </c>
      <c r="E98" s="29" t="s">
        <v>5</v>
      </c>
      <c r="F98" s="29" t="s">
        <v>5</v>
      </c>
      <c r="G98" s="14" t="s">
        <v>53</v>
      </c>
      <c r="H98" s="29"/>
      <c r="I98" s="15" t="e">
        <f>I99</f>
        <v>#REF!</v>
      </c>
      <c r="J98" s="15">
        <f>J99+J103</f>
        <v>280.844</v>
      </c>
      <c r="K98" s="63">
        <f>K99+K103</f>
        <v>-223.83999999999997</v>
      </c>
      <c r="L98" s="63">
        <f aca="true" t="shared" si="9" ref="L98:L105">J98+K98</f>
        <v>57.00400000000002</v>
      </c>
      <c r="M98" s="58"/>
      <c r="N98" s="59"/>
      <c r="O98" s="59"/>
    </row>
    <row r="99" spans="2:15" ht="237" customHeight="1">
      <c r="B99" s="12">
        <f t="shared" si="8"/>
        <v>60</v>
      </c>
      <c r="C99" s="21" t="s">
        <v>136</v>
      </c>
      <c r="D99" s="14" t="s">
        <v>24</v>
      </c>
      <c r="E99" s="29" t="s">
        <v>5</v>
      </c>
      <c r="F99" s="29" t="s">
        <v>5</v>
      </c>
      <c r="G99" s="14" t="s">
        <v>55</v>
      </c>
      <c r="H99" s="29"/>
      <c r="I99" s="15" t="e">
        <f>#REF!+#REF!+I102</f>
        <v>#REF!</v>
      </c>
      <c r="J99" s="15">
        <f>J100+J101+J102</f>
        <v>158.26999999999998</v>
      </c>
      <c r="K99" s="63">
        <f>K100+K101+K102</f>
        <v>-101.27</v>
      </c>
      <c r="L99" s="63">
        <f t="shared" si="9"/>
        <v>56.999999999999986</v>
      </c>
      <c r="M99" s="58"/>
      <c r="N99" s="59"/>
      <c r="O99" s="59"/>
    </row>
    <row r="100" spans="2:13" ht="107.25" customHeight="1">
      <c r="B100" s="12">
        <v>61</v>
      </c>
      <c r="C100" s="20" t="s">
        <v>132</v>
      </c>
      <c r="D100" s="17" t="s">
        <v>24</v>
      </c>
      <c r="E100" s="27" t="s">
        <v>5</v>
      </c>
      <c r="F100" s="27" t="s">
        <v>5</v>
      </c>
      <c r="G100" s="17" t="s">
        <v>55</v>
      </c>
      <c r="H100" s="27" t="s">
        <v>130</v>
      </c>
      <c r="I100" s="18"/>
      <c r="J100" s="18">
        <v>77.78</v>
      </c>
      <c r="K100" s="62">
        <v>-77.78</v>
      </c>
      <c r="L100" s="62">
        <f t="shared" si="9"/>
        <v>0</v>
      </c>
      <c r="M100" s="2"/>
    </row>
    <row r="101" spans="2:13" ht="237" customHeight="1">
      <c r="B101" s="12">
        <v>62</v>
      </c>
      <c r="C101" s="20" t="s">
        <v>141</v>
      </c>
      <c r="D101" s="17" t="s">
        <v>24</v>
      </c>
      <c r="E101" s="27" t="s">
        <v>5</v>
      </c>
      <c r="F101" s="27" t="s">
        <v>5</v>
      </c>
      <c r="G101" s="17" t="s">
        <v>55</v>
      </c>
      <c r="H101" s="27" t="s">
        <v>131</v>
      </c>
      <c r="I101" s="18"/>
      <c r="J101" s="18">
        <v>23.49</v>
      </c>
      <c r="K101" s="62">
        <v>-23.49</v>
      </c>
      <c r="L101" s="62">
        <f t="shared" si="9"/>
        <v>0</v>
      </c>
      <c r="M101" s="2"/>
    </row>
    <row r="102" spans="2:13" ht="119.25" customHeight="1">
      <c r="B102" s="12">
        <v>63</v>
      </c>
      <c r="C102" s="28" t="s">
        <v>1</v>
      </c>
      <c r="D102" s="17" t="s">
        <v>24</v>
      </c>
      <c r="E102" s="27" t="s">
        <v>5</v>
      </c>
      <c r="F102" s="27" t="s">
        <v>5</v>
      </c>
      <c r="G102" s="17" t="s">
        <v>55</v>
      </c>
      <c r="H102" s="27" t="s">
        <v>42</v>
      </c>
      <c r="I102" s="18"/>
      <c r="J102" s="18">
        <v>57</v>
      </c>
      <c r="K102" s="62">
        <v>0</v>
      </c>
      <c r="L102" s="62">
        <f t="shared" si="9"/>
        <v>57</v>
      </c>
      <c r="M102" s="2"/>
    </row>
    <row r="103" spans="2:13" ht="258.75" customHeight="1">
      <c r="B103" s="12">
        <v>64</v>
      </c>
      <c r="C103" s="28" t="s">
        <v>137</v>
      </c>
      <c r="D103" s="17" t="s">
        <v>24</v>
      </c>
      <c r="E103" s="27" t="s">
        <v>5</v>
      </c>
      <c r="F103" s="27" t="s">
        <v>5</v>
      </c>
      <c r="G103" s="17" t="s">
        <v>118</v>
      </c>
      <c r="H103" s="27"/>
      <c r="I103" s="18"/>
      <c r="J103" s="18">
        <f>J104+J105</f>
        <v>122.57400000000001</v>
      </c>
      <c r="K103" s="62">
        <f>K104+K105</f>
        <v>-122.57</v>
      </c>
      <c r="L103" s="62">
        <f t="shared" si="9"/>
        <v>0.004000000000019099</v>
      </c>
      <c r="M103" s="2"/>
    </row>
    <row r="104" spans="2:13" ht="119.25" customHeight="1">
      <c r="B104" s="12">
        <v>65</v>
      </c>
      <c r="C104" s="28" t="str">
        <f>C100</f>
        <v>Фонд оплаты труда учреждений</v>
      </c>
      <c r="D104" s="17" t="s">
        <v>24</v>
      </c>
      <c r="E104" s="27" t="s">
        <v>5</v>
      </c>
      <c r="F104" s="27" t="s">
        <v>5</v>
      </c>
      <c r="G104" s="17" t="s">
        <v>118</v>
      </c>
      <c r="H104" s="27" t="s">
        <v>130</v>
      </c>
      <c r="I104" s="18"/>
      <c r="J104" s="18">
        <v>94.144</v>
      </c>
      <c r="K104" s="62">
        <v>-94.14</v>
      </c>
      <c r="L104" s="62">
        <f t="shared" si="9"/>
        <v>0.0040000000000048885</v>
      </c>
      <c r="M104" s="2"/>
    </row>
    <row r="105" spans="2:13" ht="194.25" customHeight="1">
      <c r="B105" s="12">
        <v>66</v>
      </c>
      <c r="C105" s="28" t="str">
        <f>C101</f>
        <v>Взносы по обязательномй социальному  страхованию  на выплаты по оплате труда работников  и иные выплаты работникам учреждений</v>
      </c>
      <c r="D105" s="17" t="s">
        <v>24</v>
      </c>
      <c r="E105" s="27" t="s">
        <v>5</v>
      </c>
      <c r="F105" s="27" t="s">
        <v>5</v>
      </c>
      <c r="G105" s="17" t="s">
        <v>118</v>
      </c>
      <c r="H105" s="27" t="s">
        <v>131</v>
      </c>
      <c r="I105" s="18"/>
      <c r="J105" s="18">
        <v>28.43</v>
      </c>
      <c r="K105" s="62">
        <v>-28.43</v>
      </c>
      <c r="L105" s="62">
        <f t="shared" si="9"/>
        <v>0</v>
      </c>
      <c r="M105" s="2"/>
    </row>
    <row r="106" spans="2:13" ht="88.5" customHeight="1">
      <c r="B106" s="12">
        <v>67</v>
      </c>
      <c r="C106" s="13" t="s">
        <v>44</v>
      </c>
      <c r="D106" s="14" t="s">
        <v>24</v>
      </c>
      <c r="E106" s="14" t="s">
        <v>33</v>
      </c>
      <c r="F106" s="14"/>
      <c r="G106" s="14"/>
      <c r="H106" s="14"/>
      <c r="I106" s="15">
        <f>I107</f>
        <v>0</v>
      </c>
      <c r="J106" s="15">
        <f>J107</f>
        <v>511.85</v>
      </c>
      <c r="K106" s="63">
        <f>K107</f>
        <v>320</v>
      </c>
      <c r="L106" s="63">
        <f>L107</f>
        <v>831.85</v>
      </c>
      <c r="M106" s="2"/>
    </row>
    <row r="107" spans="2:13" ht="52.5" customHeight="1">
      <c r="B107" s="12">
        <v>68</v>
      </c>
      <c r="C107" s="13" t="s">
        <v>8</v>
      </c>
      <c r="D107" s="14" t="s">
        <v>24</v>
      </c>
      <c r="E107" s="14" t="s">
        <v>33</v>
      </c>
      <c r="F107" s="14" t="s">
        <v>27</v>
      </c>
      <c r="G107" s="14" t="s">
        <v>52</v>
      </c>
      <c r="H107" s="14"/>
      <c r="I107" s="15">
        <f>I108+I115</f>
        <v>0</v>
      </c>
      <c r="J107" s="15">
        <f>J115</f>
        <v>511.85</v>
      </c>
      <c r="K107" s="63">
        <f>K115</f>
        <v>320</v>
      </c>
      <c r="L107" s="63">
        <f>L115</f>
        <v>831.85</v>
      </c>
      <c r="M107" s="2"/>
    </row>
    <row r="108" spans="2:13" ht="52.5" customHeight="1" hidden="1">
      <c r="B108" s="12">
        <f t="shared" si="8"/>
        <v>69</v>
      </c>
      <c r="C108" s="22" t="s">
        <v>90</v>
      </c>
      <c r="D108" s="14" t="s">
        <v>24</v>
      </c>
      <c r="E108" s="14" t="s">
        <v>33</v>
      </c>
      <c r="F108" s="14" t="s">
        <v>27</v>
      </c>
      <c r="G108" s="14" t="s">
        <v>74</v>
      </c>
      <c r="H108" s="14"/>
      <c r="I108" s="15">
        <f>I109</f>
        <v>0</v>
      </c>
      <c r="J108" s="15">
        <f>J109</f>
        <v>0</v>
      </c>
      <c r="K108" s="63"/>
      <c r="L108" s="63"/>
      <c r="M108" s="2"/>
    </row>
    <row r="109" spans="2:13" ht="51.75" customHeight="1" hidden="1">
      <c r="B109" s="12">
        <f t="shared" si="8"/>
        <v>70</v>
      </c>
      <c r="C109" s="22" t="s">
        <v>91</v>
      </c>
      <c r="D109" s="14" t="s">
        <v>24</v>
      </c>
      <c r="E109" s="14" t="s">
        <v>33</v>
      </c>
      <c r="F109" s="14" t="s">
        <v>27</v>
      </c>
      <c r="G109" s="14" t="s">
        <v>82</v>
      </c>
      <c r="H109" s="14"/>
      <c r="I109" s="15">
        <f>I110</f>
        <v>0</v>
      </c>
      <c r="J109" s="15">
        <f>J110</f>
        <v>0</v>
      </c>
      <c r="K109" s="63"/>
      <c r="L109" s="63"/>
      <c r="M109" s="2"/>
    </row>
    <row r="110" spans="2:13" ht="121.5" customHeight="1" hidden="1">
      <c r="B110" s="12">
        <f t="shared" si="8"/>
        <v>71</v>
      </c>
      <c r="C110" s="16" t="s">
        <v>93</v>
      </c>
      <c r="D110" s="14" t="s">
        <v>24</v>
      </c>
      <c r="E110" s="14" t="s">
        <v>33</v>
      </c>
      <c r="F110" s="14" t="s">
        <v>27</v>
      </c>
      <c r="G110" s="14" t="s">
        <v>84</v>
      </c>
      <c r="H110" s="14" t="s">
        <v>25</v>
      </c>
      <c r="I110" s="15">
        <f>I111+I112+I113+I114</f>
        <v>0</v>
      </c>
      <c r="J110" s="15">
        <f>J114</f>
        <v>0</v>
      </c>
      <c r="K110" s="63"/>
      <c r="L110" s="63"/>
      <c r="M110" s="2"/>
    </row>
    <row r="111" spans="2:13" ht="63.75" customHeight="1" hidden="1">
      <c r="B111" s="12">
        <f t="shared" si="8"/>
        <v>72</v>
      </c>
      <c r="C111" s="20" t="s">
        <v>63</v>
      </c>
      <c r="D111" s="14" t="s">
        <v>24</v>
      </c>
      <c r="E111" s="14" t="s">
        <v>33</v>
      </c>
      <c r="F111" s="14" t="s">
        <v>27</v>
      </c>
      <c r="G111" s="14" t="s">
        <v>84</v>
      </c>
      <c r="H111" s="14" t="s">
        <v>42</v>
      </c>
      <c r="I111" s="15"/>
      <c r="J111" s="15">
        <v>0</v>
      </c>
      <c r="K111" s="63"/>
      <c r="L111" s="63"/>
      <c r="M111" s="2"/>
    </row>
    <row r="112" spans="2:13" ht="47.25" customHeight="1" hidden="1">
      <c r="B112" s="12">
        <f t="shared" si="8"/>
        <v>73</v>
      </c>
      <c r="C112" s="20" t="s">
        <v>49</v>
      </c>
      <c r="D112" s="14" t="s">
        <v>24</v>
      </c>
      <c r="E112" s="14" t="s">
        <v>33</v>
      </c>
      <c r="F112" s="14" t="s">
        <v>27</v>
      </c>
      <c r="G112" s="14" t="s">
        <v>84</v>
      </c>
      <c r="H112" s="14" t="s">
        <v>64</v>
      </c>
      <c r="I112" s="15"/>
      <c r="J112" s="15">
        <v>0</v>
      </c>
      <c r="K112" s="63"/>
      <c r="L112" s="63"/>
      <c r="M112" s="2"/>
    </row>
    <row r="113" spans="2:13" ht="55.5" customHeight="1" hidden="1">
      <c r="B113" s="12">
        <f t="shared" si="8"/>
        <v>74</v>
      </c>
      <c r="C113" s="20" t="s">
        <v>40</v>
      </c>
      <c r="D113" s="14" t="s">
        <v>24</v>
      </c>
      <c r="E113" s="14" t="s">
        <v>33</v>
      </c>
      <c r="F113" s="14" t="s">
        <v>27</v>
      </c>
      <c r="G113" s="14" t="s">
        <v>84</v>
      </c>
      <c r="H113" s="14" t="s">
        <v>43</v>
      </c>
      <c r="I113" s="15"/>
      <c r="J113" s="15">
        <v>0</v>
      </c>
      <c r="K113" s="63"/>
      <c r="L113" s="63"/>
      <c r="M113" s="2"/>
    </row>
    <row r="114" spans="2:13" ht="36" customHeight="1" hidden="1">
      <c r="B114" s="12">
        <f t="shared" si="8"/>
        <v>75</v>
      </c>
      <c r="C114" s="20" t="s">
        <v>41</v>
      </c>
      <c r="D114" s="14" t="s">
        <v>24</v>
      </c>
      <c r="E114" s="14" t="s">
        <v>33</v>
      </c>
      <c r="F114" s="14" t="s">
        <v>27</v>
      </c>
      <c r="G114" s="14" t="s">
        <v>84</v>
      </c>
      <c r="H114" s="14" t="s">
        <v>6</v>
      </c>
      <c r="I114" s="15"/>
      <c r="J114" s="15">
        <v>0</v>
      </c>
      <c r="K114" s="63"/>
      <c r="L114" s="63"/>
      <c r="M114" s="2"/>
    </row>
    <row r="115" spans="2:13" ht="136.5" customHeight="1">
      <c r="B115" s="12">
        <v>69</v>
      </c>
      <c r="C115" s="52" t="s">
        <v>104</v>
      </c>
      <c r="D115" s="14" t="s">
        <v>24</v>
      </c>
      <c r="E115" s="14" t="s">
        <v>33</v>
      </c>
      <c r="F115" s="14" t="s">
        <v>27</v>
      </c>
      <c r="G115" s="14" t="s">
        <v>52</v>
      </c>
      <c r="H115" s="14"/>
      <c r="I115" s="15">
        <f aca="true" t="shared" si="10" ref="I115:L116">I116</f>
        <v>0</v>
      </c>
      <c r="J115" s="15">
        <f t="shared" si="10"/>
        <v>511.85</v>
      </c>
      <c r="K115" s="63">
        <f t="shared" si="10"/>
        <v>320</v>
      </c>
      <c r="L115" s="63">
        <f t="shared" si="10"/>
        <v>831.85</v>
      </c>
      <c r="M115" s="2"/>
    </row>
    <row r="116" spans="2:13" ht="138.75" customHeight="1">
      <c r="B116" s="12">
        <v>70</v>
      </c>
      <c r="C116" s="52" t="s">
        <v>109</v>
      </c>
      <c r="D116" s="14" t="s">
        <v>24</v>
      </c>
      <c r="E116" s="14" t="s">
        <v>33</v>
      </c>
      <c r="F116" s="14" t="s">
        <v>27</v>
      </c>
      <c r="G116" s="14" t="s">
        <v>53</v>
      </c>
      <c r="H116" s="14"/>
      <c r="I116" s="15">
        <f t="shared" si="10"/>
        <v>0</v>
      </c>
      <c r="J116" s="15">
        <f t="shared" si="10"/>
        <v>511.85</v>
      </c>
      <c r="K116" s="63">
        <f t="shared" si="10"/>
        <v>320</v>
      </c>
      <c r="L116" s="63">
        <f t="shared" si="10"/>
        <v>831.85</v>
      </c>
      <c r="M116" s="2"/>
    </row>
    <row r="117" spans="2:13" ht="202.5" customHeight="1">
      <c r="B117" s="12">
        <v>71</v>
      </c>
      <c r="C117" s="13" t="s">
        <v>110</v>
      </c>
      <c r="D117" s="14" t="s">
        <v>24</v>
      </c>
      <c r="E117" s="14" t="s">
        <v>33</v>
      </c>
      <c r="F117" s="14" t="s">
        <v>27</v>
      </c>
      <c r="G117" s="14" t="s">
        <v>56</v>
      </c>
      <c r="H117" s="14"/>
      <c r="I117" s="15">
        <f>I118+I119+I120+I121</f>
        <v>0</v>
      </c>
      <c r="J117" s="15">
        <f>J118+J119+J120+J121</f>
        <v>511.85</v>
      </c>
      <c r="K117" s="63">
        <f>K118+K119+K120+K121</f>
        <v>320</v>
      </c>
      <c r="L117" s="63">
        <f aca="true" t="shared" si="11" ref="L117:L123">J117+K117</f>
        <v>831.85</v>
      </c>
      <c r="M117" s="2"/>
    </row>
    <row r="118" spans="2:13" ht="132.75" customHeight="1">
      <c r="B118" s="12">
        <v>72</v>
      </c>
      <c r="C118" s="20" t="s">
        <v>63</v>
      </c>
      <c r="D118" s="17" t="s">
        <v>24</v>
      </c>
      <c r="E118" s="17" t="s">
        <v>33</v>
      </c>
      <c r="F118" s="17" t="s">
        <v>27</v>
      </c>
      <c r="G118" s="17" t="s">
        <v>56</v>
      </c>
      <c r="H118" s="17" t="s">
        <v>42</v>
      </c>
      <c r="I118" s="18"/>
      <c r="J118" s="18">
        <v>471.85</v>
      </c>
      <c r="K118" s="62">
        <v>320</v>
      </c>
      <c r="L118" s="62">
        <f t="shared" si="11"/>
        <v>791.85</v>
      </c>
      <c r="M118" s="2"/>
    </row>
    <row r="119" spans="2:13" ht="78.75" customHeight="1">
      <c r="B119" s="12">
        <v>73</v>
      </c>
      <c r="C119" s="20" t="s">
        <v>49</v>
      </c>
      <c r="D119" s="17" t="s">
        <v>24</v>
      </c>
      <c r="E119" s="17" t="s">
        <v>33</v>
      </c>
      <c r="F119" s="17" t="s">
        <v>27</v>
      </c>
      <c r="G119" s="17" t="s">
        <v>56</v>
      </c>
      <c r="H119" s="17" t="s">
        <v>64</v>
      </c>
      <c r="I119" s="18"/>
      <c r="J119" s="18">
        <v>10</v>
      </c>
      <c r="K119" s="62">
        <v>0</v>
      </c>
      <c r="L119" s="62">
        <f t="shared" si="11"/>
        <v>10</v>
      </c>
      <c r="M119" s="2"/>
    </row>
    <row r="120" spans="2:13" ht="85.5" customHeight="1">
      <c r="B120" s="12">
        <v>74</v>
      </c>
      <c r="C120" s="20" t="s">
        <v>40</v>
      </c>
      <c r="D120" s="17" t="s">
        <v>24</v>
      </c>
      <c r="E120" s="17" t="s">
        <v>33</v>
      </c>
      <c r="F120" s="17" t="s">
        <v>27</v>
      </c>
      <c r="G120" s="17" t="s">
        <v>56</v>
      </c>
      <c r="H120" s="17" t="s">
        <v>43</v>
      </c>
      <c r="I120" s="18"/>
      <c r="J120" s="18">
        <v>20</v>
      </c>
      <c r="K120" s="62">
        <v>0</v>
      </c>
      <c r="L120" s="62">
        <f t="shared" si="11"/>
        <v>20</v>
      </c>
      <c r="M120" s="2"/>
    </row>
    <row r="121" spans="2:13" ht="55.5" customHeight="1">
      <c r="B121" s="12">
        <v>75</v>
      </c>
      <c r="C121" s="20" t="s">
        <v>41</v>
      </c>
      <c r="D121" s="17" t="s">
        <v>24</v>
      </c>
      <c r="E121" s="17" t="s">
        <v>33</v>
      </c>
      <c r="F121" s="17" t="s">
        <v>27</v>
      </c>
      <c r="G121" s="17" t="s">
        <v>56</v>
      </c>
      <c r="H121" s="17" t="s">
        <v>6</v>
      </c>
      <c r="I121" s="18"/>
      <c r="J121" s="18">
        <v>10</v>
      </c>
      <c r="K121" s="62">
        <v>0</v>
      </c>
      <c r="L121" s="62">
        <f t="shared" si="11"/>
        <v>10</v>
      </c>
      <c r="M121" s="2"/>
    </row>
    <row r="122" spans="2:13" ht="49.5" customHeight="1">
      <c r="B122" s="12">
        <f t="shared" si="8"/>
        <v>76</v>
      </c>
      <c r="C122" s="21" t="s">
        <v>48</v>
      </c>
      <c r="D122" s="14" t="s">
        <v>24</v>
      </c>
      <c r="E122" s="29" t="s">
        <v>34</v>
      </c>
      <c r="F122" s="29"/>
      <c r="G122" s="29"/>
      <c r="H122" s="29"/>
      <c r="I122" s="15">
        <f>I123</f>
        <v>0</v>
      </c>
      <c r="J122" s="15">
        <f>J129</f>
        <v>923.05</v>
      </c>
      <c r="K122" s="63">
        <f>K123</f>
        <v>223.83999999999992</v>
      </c>
      <c r="L122" s="63">
        <f t="shared" si="11"/>
        <v>1146.8899999999999</v>
      </c>
      <c r="M122" s="2"/>
    </row>
    <row r="123" spans="2:13" ht="73.5" customHeight="1">
      <c r="B123" s="12">
        <f t="shared" si="8"/>
        <v>77</v>
      </c>
      <c r="C123" s="56" t="s">
        <v>18</v>
      </c>
      <c r="D123" s="14" t="s">
        <v>24</v>
      </c>
      <c r="E123" s="14" t="s">
        <v>34</v>
      </c>
      <c r="F123" s="14" t="s">
        <v>32</v>
      </c>
      <c r="G123" s="14"/>
      <c r="H123" s="14"/>
      <c r="I123" s="15">
        <f>I124+I129</f>
        <v>0</v>
      </c>
      <c r="J123" s="15">
        <f>J129</f>
        <v>923.05</v>
      </c>
      <c r="K123" s="63">
        <f>K129</f>
        <v>223.83999999999992</v>
      </c>
      <c r="L123" s="63">
        <f t="shared" si="11"/>
        <v>1146.8899999999999</v>
      </c>
      <c r="M123" s="2"/>
    </row>
    <row r="124" spans="2:13" ht="71.25" customHeight="1" hidden="1">
      <c r="B124" s="12">
        <f t="shared" si="8"/>
        <v>78</v>
      </c>
      <c r="C124" s="22" t="s">
        <v>90</v>
      </c>
      <c r="D124" s="14" t="s">
        <v>24</v>
      </c>
      <c r="E124" s="14" t="s">
        <v>34</v>
      </c>
      <c r="F124" s="14" t="s">
        <v>32</v>
      </c>
      <c r="G124" s="14" t="s">
        <v>74</v>
      </c>
      <c r="H124" s="14"/>
      <c r="I124" s="15">
        <f>I125</f>
        <v>0</v>
      </c>
      <c r="J124" s="15">
        <v>0</v>
      </c>
      <c r="K124" s="63"/>
      <c r="L124" s="63"/>
      <c r="M124" s="2"/>
    </row>
    <row r="125" spans="2:13" ht="75.75" customHeight="1" hidden="1">
      <c r="B125" s="12">
        <f t="shared" si="8"/>
        <v>79</v>
      </c>
      <c r="C125" s="22" t="s">
        <v>91</v>
      </c>
      <c r="D125" s="14" t="s">
        <v>24</v>
      </c>
      <c r="E125" s="14" t="s">
        <v>34</v>
      </c>
      <c r="F125" s="14" t="s">
        <v>32</v>
      </c>
      <c r="G125" s="14" t="s">
        <v>82</v>
      </c>
      <c r="H125" s="14" t="s">
        <v>25</v>
      </c>
      <c r="I125" s="15">
        <f>I126</f>
        <v>0</v>
      </c>
      <c r="J125" s="15">
        <v>0</v>
      </c>
      <c r="K125" s="63"/>
      <c r="L125" s="63"/>
      <c r="M125" s="2"/>
    </row>
    <row r="126" spans="2:13" ht="141" customHeight="1" hidden="1">
      <c r="B126" s="12">
        <f t="shared" si="8"/>
        <v>80</v>
      </c>
      <c r="C126" s="16" t="s">
        <v>94</v>
      </c>
      <c r="D126" s="14" t="s">
        <v>24</v>
      </c>
      <c r="E126" s="14" t="s">
        <v>34</v>
      </c>
      <c r="F126" s="14" t="s">
        <v>32</v>
      </c>
      <c r="G126" s="14" t="s">
        <v>83</v>
      </c>
      <c r="H126" s="14" t="s">
        <v>25</v>
      </c>
      <c r="I126" s="15">
        <f>I127+I128</f>
        <v>0</v>
      </c>
      <c r="J126" s="15">
        <v>0</v>
      </c>
      <c r="K126" s="63"/>
      <c r="L126" s="63"/>
      <c r="M126" s="2"/>
    </row>
    <row r="127" spans="2:13" ht="85.5" customHeight="1" hidden="1">
      <c r="B127" s="12">
        <f t="shared" si="8"/>
        <v>81</v>
      </c>
      <c r="C127" s="33" t="s">
        <v>45</v>
      </c>
      <c r="D127" s="14" t="s">
        <v>24</v>
      </c>
      <c r="E127" s="14" t="s">
        <v>34</v>
      </c>
      <c r="F127" s="14" t="s">
        <v>32</v>
      </c>
      <c r="G127" s="14" t="s">
        <v>83</v>
      </c>
      <c r="H127" s="14" t="s">
        <v>36</v>
      </c>
      <c r="I127" s="15"/>
      <c r="J127" s="15">
        <v>0</v>
      </c>
      <c r="K127" s="63"/>
      <c r="L127" s="63"/>
      <c r="M127" s="2"/>
    </row>
    <row r="128" spans="2:13" ht="62.25" customHeight="1" hidden="1">
      <c r="B128" s="12">
        <f t="shared" si="8"/>
        <v>82</v>
      </c>
      <c r="C128" s="28" t="s">
        <v>1</v>
      </c>
      <c r="D128" s="35" t="s">
        <v>24</v>
      </c>
      <c r="E128" s="35" t="s">
        <v>34</v>
      </c>
      <c r="F128" s="35" t="s">
        <v>32</v>
      </c>
      <c r="G128" s="35" t="s">
        <v>83</v>
      </c>
      <c r="H128" s="35" t="s">
        <v>42</v>
      </c>
      <c r="I128" s="36"/>
      <c r="J128" s="15">
        <v>0</v>
      </c>
      <c r="K128" s="63"/>
      <c r="L128" s="63"/>
      <c r="M128" s="2"/>
    </row>
    <row r="129" spans="2:13" ht="141.75" customHeight="1">
      <c r="B129" s="12">
        <v>78</v>
      </c>
      <c r="C129" s="52" t="s">
        <v>104</v>
      </c>
      <c r="D129" s="14" t="s">
        <v>24</v>
      </c>
      <c r="E129" s="14" t="s">
        <v>34</v>
      </c>
      <c r="F129" s="14" t="s">
        <v>32</v>
      </c>
      <c r="G129" s="14" t="s">
        <v>52</v>
      </c>
      <c r="H129" s="14"/>
      <c r="I129" s="15">
        <f>I130</f>
        <v>0</v>
      </c>
      <c r="J129" s="15">
        <f>J130</f>
        <v>923.05</v>
      </c>
      <c r="K129" s="63">
        <f>K130</f>
        <v>223.83999999999992</v>
      </c>
      <c r="L129" s="63">
        <f>J129+K129</f>
        <v>1146.8899999999999</v>
      </c>
      <c r="M129" s="2"/>
    </row>
    <row r="130" spans="2:13" ht="135.75" customHeight="1">
      <c r="B130" s="12">
        <v>79</v>
      </c>
      <c r="C130" s="52" t="s">
        <v>109</v>
      </c>
      <c r="D130" s="14" t="s">
        <v>24</v>
      </c>
      <c r="E130" s="14" t="s">
        <v>34</v>
      </c>
      <c r="F130" s="14" t="s">
        <v>32</v>
      </c>
      <c r="G130" s="14" t="s">
        <v>53</v>
      </c>
      <c r="H130" s="14"/>
      <c r="I130" s="15">
        <f>I131</f>
        <v>0</v>
      </c>
      <c r="J130" s="15">
        <f>J131+J135+J138+J141+J144+J147</f>
        <v>923.05</v>
      </c>
      <c r="K130" s="63">
        <f>K131+K135+K138+K141+K144+K147</f>
        <v>223.83999999999992</v>
      </c>
      <c r="L130" s="63">
        <f>J130+K130</f>
        <v>1146.8899999999999</v>
      </c>
      <c r="M130" s="2"/>
    </row>
    <row r="131" spans="2:13" ht="244.5" customHeight="1">
      <c r="B131" s="12">
        <v>80</v>
      </c>
      <c r="C131" s="13" t="s">
        <v>111</v>
      </c>
      <c r="D131" s="14" t="s">
        <v>24</v>
      </c>
      <c r="E131" s="14" t="s">
        <v>34</v>
      </c>
      <c r="F131" s="14" t="s">
        <v>32</v>
      </c>
      <c r="G131" s="14" t="s">
        <v>56</v>
      </c>
      <c r="H131" s="14"/>
      <c r="I131" s="15">
        <f>I132+I133</f>
        <v>0</v>
      </c>
      <c r="J131" s="15">
        <f>J132+J133</f>
        <v>0</v>
      </c>
      <c r="K131" s="63">
        <f>K132+K133</f>
        <v>449.51</v>
      </c>
      <c r="L131" s="63">
        <f>J131+K131</f>
        <v>449.51</v>
      </c>
      <c r="M131" s="2"/>
    </row>
    <row r="132" spans="2:13" ht="80.25" customHeight="1">
      <c r="B132" s="12">
        <v>81</v>
      </c>
      <c r="C132" s="33" t="s">
        <v>67</v>
      </c>
      <c r="D132" s="17" t="s">
        <v>24</v>
      </c>
      <c r="E132" s="17" t="s">
        <v>34</v>
      </c>
      <c r="F132" s="17" t="s">
        <v>32</v>
      </c>
      <c r="G132" s="17" t="s">
        <v>56</v>
      </c>
      <c r="H132" s="17" t="s">
        <v>36</v>
      </c>
      <c r="I132" s="18"/>
      <c r="J132" s="48">
        <v>0</v>
      </c>
      <c r="K132" s="62">
        <v>345.24</v>
      </c>
      <c r="L132" s="62">
        <f>J132+K132</f>
        <v>345.24</v>
      </c>
      <c r="M132" s="2"/>
    </row>
    <row r="133" spans="2:13" ht="66.75" customHeight="1">
      <c r="B133" s="12">
        <f t="shared" si="8"/>
        <v>82</v>
      </c>
      <c r="C133" s="33" t="str">
        <f>C57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133" s="17" t="s">
        <v>24</v>
      </c>
      <c r="E133" s="17" t="s">
        <v>34</v>
      </c>
      <c r="F133" s="17" t="s">
        <v>32</v>
      </c>
      <c r="G133" s="17" t="s">
        <v>56</v>
      </c>
      <c r="H133" s="17" t="s">
        <v>65</v>
      </c>
      <c r="I133" s="18"/>
      <c r="J133" s="48">
        <v>0</v>
      </c>
      <c r="K133" s="62">
        <v>104.27</v>
      </c>
      <c r="L133" s="62">
        <f>J133+K133</f>
        <v>104.27</v>
      </c>
      <c r="M133" s="2"/>
    </row>
    <row r="134" spans="2:13" ht="57" customHeight="1" hidden="1">
      <c r="B134" s="43"/>
      <c r="C134" s="34" t="s">
        <v>35</v>
      </c>
      <c r="D134" s="35" t="s">
        <v>24</v>
      </c>
      <c r="E134" s="35" t="s">
        <v>85</v>
      </c>
      <c r="F134" s="35" t="s">
        <v>85</v>
      </c>
      <c r="G134" s="35" t="s">
        <v>86</v>
      </c>
      <c r="H134" s="35" t="s">
        <v>87</v>
      </c>
      <c r="I134" s="36"/>
      <c r="J134" s="15">
        <v>0</v>
      </c>
      <c r="K134" s="62"/>
      <c r="L134" s="62">
        <f>I13+I22+I42+I51+I83+I92+I108+I124+I134</f>
        <v>0</v>
      </c>
      <c r="M134" s="2"/>
    </row>
    <row r="135" spans="2:13" ht="245.25" customHeight="1">
      <c r="B135" s="45">
        <v>83</v>
      </c>
      <c r="C135" s="44" t="str">
        <f>C141</f>
        <v>Развитие физической культуры  и спорта в рамках  подпрограммы "Развитие социально-культурной сферы" в муниципальном  образовании Шашикманское сельское поселение" Субсидии на оплату труда работникам бюджетной сферы</v>
      </c>
      <c r="D135" s="41" t="s">
        <v>24</v>
      </c>
      <c r="E135" s="41" t="s">
        <v>34</v>
      </c>
      <c r="F135" s="41" t="s">
        <v>32</v>
      </c>
      <c r="G135" s="41" t="s">
        <v>157</v>
      </c>
      <c r="H135" s="35"/>
      <c r="I135" s="36"/>
      <c r="J135" s="42">
        <f>J136+J137</f>
        <v>0</v>
      </c>
      <c r="K135" s="62">
        <f>K136+K137</f>
        <v>473.54</v>
      </c>
      <c r="L135" s="62">
        <f aca="true" t="shared" si="12" ref="L135:L151">J135+K135</f>
        <v>473.54</v>
      </c>
      <c r="M135" s="2"/>
    </row>
    <row r="136" spans="2:13" ht="57" customHeight="1">
      <c r="B136" s="45">
        <v>84</v>
      </c>
      <c r="C136" s="44" t="s">
        <v>116</v>
      </c>
      <c r="D136" s="41" t="s">
        <v>24</v>
      </c>
      <c r="E136" s="41" t="s">
        <v>34</v>
      </c>
      <c r="F136" s="41" t="s">
        <v>32</v>
      </c>
      <c r="G136" s="41" t="s">
        <v>157</v>
      </c>
      <c r="H136" s="41" t="s">
        <v>36</v>
      </c>
      <c r="I136" s="42"/>
      <c r="J136" s="42">
        <v>0</v>
      </c>
      <c r="K136" s="62">
        <v>363.74</v>
      </c>
      <c r="L136" s="62">
        <f t="shared" si="12"/>
        <v>363.74</v>
      </c>
      <c r="M136" s="2"/>
    </row>
    <row r="137" spans="2:13" ht="57" customHeight="1">
      <c r="B137" s="45">
        <v>85</v>
      </c>
      <c r="C137" s="44" t="s">
        <v>66</v>
      </c>
      <c r="D137" s="41" t="s">
        <v>24</v>
      </c>
      <c r="E137" s="41" t="s">
        <v>34</v>
      </c>
      <c r="F137" s="41" t="s">
        <v>32</v>
      </c>
      <c r="G137" s="41" t="s">
        <v>157</v>
      </c>
      <c r="H137" s="41" t="s">
        <v>65</v>
      </c>
      <c r="I137" s="42"/>
      <c r="J137" s="42">
        <v>0</v>
      </c>
      <c r="K137" s="62">
        <v>109.8</v>
      </c>
      <c r="L137" s="62">
        <f t="shared" si="12"/>
        <v>109.8</v>
      </c>
      <c r="M137" s="2"/>
    </row>
    <row r="138" spans="2:13" ht="243.75" customHeight="1">
      <c r="B138" s="45">
        <v>86</v>
      </c>
      <c r="C138" s="44" t="s">
        <v>139</v>
      </c>
      <c r="D138" s="41" t="s">
        <v>24</v>
      </c>
      <c r="E138" s="41" t="s">
        <v>34</v>
      </c>
      <c r="F138" s="41" t="s">
        <v>32</v>
      </c>
      <c r="G138" s="41" t="s">
        <v>54</v>
      </c>
      <c r="H138" s="41"/>
      <c r="I138" s="42"/>
      <c r="J138" s="42">
        <f>J139+J140</f>
        <v>449.51</v>
      </c>
      <c r="K138" s="62">
        <f>K139+K140</f>
        <v>-449.51</v>
      </c>
      <c r="L138" s="62">
        <f t="shared" si="12"/>
        <v>0</v>
      </c>
      <c r="M138" s="2"/>
    </row>
    <row r="139" spans="2:13" ht="80.25" customHeight="1">
      <c r="B139" s="12">
        <v>87</v>
      </c>
      <c r="C139" s="33" t="s">
        <v>142</v>
      </c>
      <c r="D139" s="17" t="s">
        <v>24</v>
      </c>
      <c r="E139" s="17" t="s">
        <v>34</v>
      </c>
      <c r="F139" s="17" t="s">
        <v>32</v>
      </c>
      <c r="G139" s="17" t="s">
        <v>54</v>
      </c>
      <c r="H139" s="17" t="s">
        <v>130</v>
      </c>
      <c r="I139" s="18"/>
      <c r="J139" s="48">
        <v>345.24</v>
      </c>
      <c r="K139" s="62">
        <v>-345.24</v>
      </c>
      <c r="L139" s="62">
        <f t="shared" si="12"/>
        <v>0</v>
      </c>
      <c r="M139" s="2"/>
    </row>
    <row r="140" spans="2:13" ht="187.5" customHeight="1">
      <c r="B140" s="12">
        <v>88</v>
      </c>
      <c r="C140" s="33" t="s">
        <v>143</v>
      </c>
      <c r="D140" s="17" t="s">
        <v>24</v>
      </c>
      <c r="E140" s="17" t="s">
        <v>34</v>
      </c>
      <c r="F140" s="17" t="s">
        <v>32</v>
      </c>
      <c r="G140" s="17" t="s">
        <v>54</v>
      </c>
      <c r="H140" s="17" t="s">
        <v>131</v>
      </c>
      <c r="I140" s="18"/>
      <c r="J140" s="48">
        <v>104.27</v>
      </c>
      <c r="K140" s="62">
        <v>-104.27</v>
      </c>
      <c r="L140" s="62">
        <f t="shared" si="12"/>
        <v>0</v>
      </c>
      <c r="M140" s="2"/>
    </row>
    <row r="141" spans="2:13" ht="300.75" customHeight="1">
      <c r="B141" s="45">
        <v>89</v>
      </c>
      <c r="C141" s="57" t="s">
        <v>138</v>
      </c>
      <c r="D141" s="41" t="s">
        <v>24</v>
      </c>
      <c r="E141" s="41" t="s">
        <v>34</v>
      </c>
      <c r="F141" s="41" t="s">
        <v>32</v>
      </c>
      <c r="G141" s="41" t="s">
        <v>117</v>
      </c>
      <c r="H141" s="41"/>
      <c r="I141" s="42"/>
      <c r="J141" s="49">
        <f>J142+J143</f>
        <v>473.54</v>
      </c>
      <c r="K141" s="62">
        <f>K142+K143</f>
        <v>-473.54</v>
      </c>
      <c r="L141" s="62">
        <f t="shared" si="12"/>
        <v>0</v>
      </c>
      <c r="M141" s="2"/>
    </row>
    <row r="142" spans="2:13" ht="57" customHeight="1">
      <c r="B142" s="45">
        <v>90</v>
      </c>
      <c r="C142" s="44" t="str">
        <f>C139</f>
        <v>Фонд оплаты труда учреждений </v>
      </c>
      <c r="D142" s="41" t="s">
        <v>24</v>
      </c>
      <c r="E142" s="41" t="s">
        <v>34</v>
      </c>
      <c r="F142" s="41" t="s">
        <v>32</v>
      </c>
      <c r="G142" s="41" t="s">
        <v>117</v>
      </c>
      <c r="H142" s="41" t="s">
        <v>130</v>
      </c>
      <c r="I142" s="42"/>
      <c r="J142" s="42">
        <v>363.74</v>
      </c>
      <c r="K142" s="62">
        <v>-363.74</v>
      </c>
      <c r="L142" s="62">
        <f t="shared" si="12"/>
        <v>0</v>
      </c>
      <c r="M142" s="2"/>
    </row>
    <row r="143" spans="2:13" ht="57" customHeight="1">
      <c r="B143" s="45">
        <v>91</v>
      </c>
      <c r="C143" s="44" t="str">
        <f>C140</f>
        <v>Взносы по обязательному социальному страхованию на выплаты  денежного содержания  и иные выплаты работникам учреждений</v>
      </c>
      <c r="D143" s="41" t="s">
        <v>24</v>
      </c>
      <c r="E143" s="41" t="s">
        <v>34</v>
      </c>
      <c r="F143" s="41" t="s">
        <v>32</v>
      </c>
      <c r="G143" s="41" t="s">
        <v>117</v>
      </c>
      <c r="H143" s="41" t="s">
        <v>131</v>
      </c>
      <c r="I143" s="42"/>
      <c r="J143" s="42">
        <v>109.8</v>
      </c>
      <c r="K143" s="62">
        <v>-109.8</v>
      </c>
      <c r="L143" s="62">
        <f t="shared" si="12"/>
        <v>0</v>
      </c>
      <c r="M143" s="2"/>
    </row>
    <row r="144" spans="2:13" ht="195" customHeight="1">
      <c r="B144" s="46">
        <v>92</v>
      </c>
      <c r="C144" s="47" t="s">
        <v>112</v>
      </c>
      <c r="D144" s="41" t="s">
        <v>24</v>
      </c>
      <c r="E144" s="41" t="s">
        <v>34</v>
      </c>
      <c r="F144" s="41" t="s">
        <v>32</v>
      </c>
      <c r="G144" s="41" t="s">
        <v>102</v>
      </c>
      <c r="H144" s="41"/>
      <c r="I144" s="42"/>
      <c r="J144" s="49">
        <f>J145+J146</f>
        <v>0</v>
      </c>
      <c r="K144" s="62">
        <f>K145+K146</f>
        <v>101.27</v>
      </c>
      <c r="L144" s="62">
        <f t="shared" si="12"/>
        <v>101.27</v>
      </c>
      <c r="M144" s="2"/>
    </row>
    <row r="145" spans="2:13" ht="57" customHeight="1">
      <c r="B145" s="45">
        <v>93</v>
      </c>
      <c r="C145" s="44" t="s">
        <v>103</v>
      </c>
      <c r="D145" s="41" t="s">
        <v>24</v>
      </c>
      <c r="E145" s="41" t="s">
        <v>34</v>
      </c>
      <c r="F145" s="41" t="s">
        <v>32</v>
      </c>
      <c r="G145" s="41" t="s">
        <v>102</v>
      </c>
      <c r="H145" s="41" t="s">
        <v>36</v>
      </c>
      <c r="I145" s="42"/>
      <c r="J145" s="49">
        <v>0</v>
      </c>
      <c r="K145" s="62">
        <v>77.78</v>
      </c>
      <c r="L145" s="62">
        <f t="shared" si="12"/>
        <v>77.78</v>
      </c>
      <c r="M145" s="2"/>
    </row>
    <row r="146" spans="2:13" ht="57" customHeight="1">
      <c r="B146" s="45">
        <v>94</v>
      </c>
      <c r="C146" s="44" t="s">
        <v>66</v>
      </c>
      <c r="D146" s="41" t="s">
        <v>24</v>
      </c>
      <c r="E146" s="41" t="s">
        <v>34</v>
      </c>
      <c r="F146" s="41" t="s">
        <v>32</v>
      </c>
      <c r="G146" s="41" t="s">
        <v>102</v>
      </c>
      <c r="H146" s="41" t="s">
        <v>65</v>
      </c>
      <c r="I146" s="42"/>
      <c r="J146" s="49">
        <v>0</v>
      </c>
      <c r="K146" s="62">
        <v>23.49</v>
      </c>
      <c r="L146" s="62">
        <f t="shared" si="12"/>
        <v>23.49</v>
      </c>
      <c r="M146" s="2"/>
    </row>
    <row r="147" spans="2:13" ht="254.25" customHeight="1">
      <c r="B147" s="45">
        <v>95</v>
      </c>
      <c r="C147" s="44" t="s">
        <v>140</v>
      </c>
      <c r="D147" s="41" t="s">
        <v>24</v>
      </c>
      <c r="E147" s="41" t="s">
        <v>34</v>
      </c>
      <c r="F147" s="41" t="s">
        <v>32</v>
      </c>
      <c r="G147" s="41" t="s">
        <v>118</v>
      </c>
      <c r="H147" s="41"/>
      <c r="I147" s="42"/>
      <c r="J147" s="49">
        <f>J148+J149</f>
        <v>0</v>
      </c>
      <c r="K147" s="62">
        <f>K148+K149</f>
        <v>122.57</v>
      </c>
      <c r="L147" s="62">
        <f t="shared" si="12"/>
        <v>122.57</v>
      </c>
      <c r="M147" s="2"/>
    </row>
    <row r="148" spans="2:13" ht="57" customHeight="1">
      <c r="B148" s="45">
        <v>96</v>
      </c>
      <c r="C148" s="44" t="s">
        <v>114</v>
      </c>
      <c r="D148" s="41" t="s">
        <v>24</v>
      </c>
      <c r="E148" s="41" t="s">
        <v>34</v>
      </c>
      <c r="F148" s="41" t="s">
        <v>32</v>
      </c>
      <c r="G148" s="41" t="s">
        <v>118</v>
      </c>
      <c r="H148" s="41" t="s">
        <v>36</v>
      </c>
      <c r="I148" s="42"/>
      <c r="J148" s="49">
        <v>0</v>
      </c>
      <c r="K148" s="62">
        <v>94.14</v>
      </c>
      <c r="L148" s="62">
        <f t="shared" si="12"/>
        <v>94.14</v>
      </c>
      <c r="M148" s="2"/>
    </row>
    <row r="149" spans="2:13" ht="57" customHeight="1">
      <c r="B149" s="45">
        <v>97</v>
      </c>
      <c r="C149" s="44" t="s">
        <v>66</v>
      </c>
      <c r="D149" s="41" t="s">
        <v>24</v>
      </c>
      <c r="E149" s="41" t="s">
        <v>34</v>
      </c>
      <c r="F149" s="41" t="s">
        <v>32</v>
      </c>
      <c r="G149" s="41" t="s">
        <v>118</v>
      </c>
      <c r="H149" s="41" t="s">
        <v>65</v>
      </c>
      <c r="I149" s="42"/>
      <c r="J149" s="49">
        <v>0</v>
      </c>
      <c r="K149" s="62">
        <v>28.43</v>
      </c>
      <c r="L149" s="62">
        <f t="shared" si="12"/>
        <v>28.43</v>
      </c>
      <c r="M149" s="2"/>
    </row>
    <row r="150" spans="2:13" ht="57" customHeight="1">
      <c r="B150" s="45">
        <v>98</v>
      </c>
      <c r="C150" s="34" t="s">
        <v>35</v>
      </c>
      <c r="D150" s="35"/>
      <c r="E150" s="35"/>
      <c r="F150" s="35"/>
      <c r="G150" s="35" t="s">
        <v>97</v>
      </c>
      <c r="H150" s="35" t="s">
        <v>87</v>
      </c>
      <c r="I150" s="36"/>
      <c r="J150" s="36">
        <v>0</v>
      </c>
      <c r="K150" s="62">
        <v>0</v>
      </c>
      <c r="L150" s="62">
        <f t="shared" si="12"/>
        <v>0</v>
      </c>
      <c r="M150" s="2"/>
    </row>
    <row r="151" spans="2:13" ht="48" customHeight="1">
      <c r="B151" s="65" t="s">
        <v>7</v>
      </c>
      <c r="C151" s="65"/>
      <c r="D151" s="65"/>
      <c r="E151" s="65"/>
      <c r="F151" s="65"/>
      <c r="G151" s="65"/>
      <c r="H151" s="36"/>
      <c r="I151" s="36" t="e">
        <f>I11+I48+#REF!+I81+I91+I106+I122+I134</f>
        <v>#REF!</v>
      </c>
      <c r="J151" s="36">
        <f>J11+J48+J59+J75+J81+J91+J106+J122+J150</f>
        <v>3897.4039999999995</v>
      </c>
      <c r="K151" s="63">
        <f>K11+K48+K59+K75+K81+K91+K106+K122</f>
        <v>975.8</v>
      </c>
      <c r="L151" s="63">
        <f t="shared" si="12"/>
        <v>4873.204</v>
      </c>
      <c r="M151" s="2"/>
    </row>
    <row r="152" spans="2:13" ht="61.5">
      <c r="B152" s="37"/>
      <c r="C152" s="37"/>
      <c r="D152" s="37"/>
      <c r="E152" s="37"/>
      <c r="F152" s="37"/>
      <c r="G152" s="37"/>
      <c r="H152" s="37"/>
      <c r="I152" s="37"/>
      <c r="J152" s="37"/>
      <c r="K152" s="2"/>
      <c r="L152" s="2"/>
      <c r="M152" s="2"/>
    </row>
    <row r="153" spans="2:13" ht="61.5">
      <c r="B153" s="37"/>
      <c r="C153" s="37"/>
      <c r="D153" s="37"/>
      <c r="E153" s="37"/>
      <c r="F153" s="37"/>
      <c r="G153" s="37"/>
      <c r="H153" s="37"/>
      <c r="I153" s="37"/>
      <c r="J153" s="37"/>
      <c r="K153" s="2"/>
      <c r="L153" s="2"/>
      <c r="M153" s="2"/>
    </row>
    <row r="154" spans="2:11" ht="59.25">
      <c r="B154" s="38"/>
      <c r="C154" s="38"/>
      <c r="D154" s="38"/>
      <c r="E154" s="38"/>
      <c r="F154" s="38"/>
      <c r="G154" s="38"/>
      <c r="H154" s="38"/>
      <c r="I154" s="38"/>
      <c r="J154" s="38"/>
      <c r="K154" s="1"/>
    </row>
    <row r="155" spans="2:10" ht="59.25">
      <c r="B155" s="38"/>
      <c r="C155" s="38"/>
      <c r="D155" s="38"/>
      <c r="E155" s="38"/>
      <c r="F155" s="38"/>
      <c r="G155" s="38"/>
      <c r="H155" s="38"/>
      <c r="I155" s="38"/>
      <c r="J155" s="38"/>
    </row>
  </sheetData>
  <sheetProtection/>
  <mergeCells count="6">
    <mergeCell ref="B7:J7"/>
    <mergeCell ref="B151:G151"/>
    <mergeCell ref="H4:N4"/>
    <mergeCell ref="H3:L3"/>
    <mergeCell ref="H6:L6"/>
    <mergeCell ref="H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1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2020-12-16T15:53:32Z</cp:lastPrinted>
  <dcterms:created xsi:type="dcterms:W3CDTF">2007-09-12T09:25:25Z</dcterms:created>
  <dcterms:modified xsi:type="dcterms:W3CDTF">2021-05-26T16:51:55Z</dcterms:modified>
  <cp:category/>
  <cp:version/>
  <cp:contentType/>
  <cp:contentStatus/>
</cp:coreProperties>
</file>